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13_ncr:1_{40F7809D-E7D3-48FA-BA0D-79F500BA3103}" xr6:coauthVersionLast="47" xr6:coauthVersionMax="47" xr10:uidLastSave="{00000000-0000-0000-0000-000000000000}"/>
  <bookViews>
    <workbookView xWindow="-108" yWindow="-108" windowWidth="23256" windowHeight="12456" firstSheet="31" activeTab="34" xr2:uid="{00000000-000D-0000-FFFF-FFFF00000000}"/>
  </bookViews>
  <sheets>
    <sheet name="mulyonegoro-karya mukti" sheetId="1" r:id="rId1"/>
    <sheet name="Parungi-Sidomulyo" sheetId="9" r:id="rId2"/>
    <sheet name="Ahmad Dahlan" sheetId="13" r:id="rId3"/>
    <sheet name="Pilolalenga-Tanggajaya" sheetId="14" r:id="rId4"/>
    <sheet name="Bongo nol - Bongo 1" sheetId="16" r:id="rId5"/>
    <sheet name="Toto Utara" sheetId="18" r:id="rId6"/>
    <sheet name="Saleh Kadir" sheetId="19" r:id="rId7"/>
    <sheet name="Jl.Hunggaluwa-Daaenaa-Ombulo" sheetId="23" r:id="rId8"/>
    <sheet name="Labanu Tolongio" sheetId="25" r:id="rId9"/>
    <sheet name="Boidu-Longalo_dulamayo" sheetId="26" r:id="rId10"/>
    <sheet name="Runi Hemeto" sheetId="29" r:id="rId11"/>
    <sheet name="Aladi Tulabolo" sheetId="22" r:id="rId12"/>
    <sheet name="Pangadaa Bakti" sheetId="31" r:id="rId13"/>
    <sheet name="Batudaa-Gorontalo" sheetId="37" r:id="rId14"/>
    <sheet name="Isimu-Batudaa" sheetId="38" r:id="rId15"/>
    <sheet name="Raja Eyato" sheetId="33" r:id="rId16"/>
    <sheet name="Brigjen Piola Isa" sheetId="28" r:id="rId17"/>
    <sheet name="Pangeran Hidayat" sheetId="7" r:id="rId18"/>
    <sheet name="Cokroaminoto" sheetId="6" r:id="rId19"/>
    <sheet name="Jhon Aryo Katili" sheetId="32" r:id="rId20"/>
    <sheet name="Moh Thayeb Gobel" sheetId="30" r:id="rId21"/>
    <sheet name="Aloei Saboe" sheetId="20" r:id="rId22"/>
    <sheet name="Tinaloga" sheetId="21" r:id="rId23"/>
    <sheet name="Jl. Wongkaditi, Talango Oluhuta" sheetId="24" r:id="rId24"/>
    <sheet name="Rusli Datau" sheetId="12" r:id="rId25"/>
    <sheet name="Beringin" sheetId="27" r:id="rId26"/>
    <sheet name="Usman Ikhsan" sheetId="36" r:id="rId27"/>
    <sheet name="Kabila-Tapa" sheetId="5" r:id="rId28"/>
    <sheet name="Gorontalo-Suwawa-Tulabolo" sheetId="39" r:id="rId29"/>
    <sheet name="Tapa-Atinggola" sheetId="11" r:id="rId30"/>
    <sheet name="Modelomo-Pentadu Timur" sheetId="15" r:id="rId31"/>
    <sheet name="REKAP EKSISTING" sheetId="34" r:id="rId32"/>
    <sheet name="REKAP KEBUTUHAN" sheetId="43" r:id="rId33"/>
    <sheet name="persentase per ruas" sheetId="46" r:id="rId34"/>
    <sheet name="REKAP eks per Kab-Kota" sheetId="41" r:id="rId35"/>
    <sheet name="REKAP keb per Kab-Kota" sheetId="42" r:id="rId36"/>
    <sheet name="persentase" sheetId="45" r:id="rId37"/>
  </sheets>
  <definedNames>
    <definedName name="_xlnm.Print_Area" localSheetId="2">'Ahmad Dahlan'!$A$1:$F$10</definedName>
    <definedName name="_xlnm.Print_Area" localSheetId="11">'Aladi Tulabolo'!$A$1:$F$69</definedName>
    <definedName name="_xlnm.Print_Area" localSheetId="21">'Aloei Saboe'!$A$1:$F$36</definedName>
    <definedName name="_xlnm.Print_Area" localSheetId="13">'Batudaa-Gorontalo'!$A$1:$F$86</definedName>
    <definedName name="_xlnm.Print_Area" localSheetId="25">Beringin!$A$1:$F$135</definedName>
    <definedName name="_xlnm.Print_Area" localSheetId="9">'Boidu-Longalo_dulamayo'!$A$1:$F$93</definedName>
    <definedName name="_xlnm.Print_Area" localSheetId="4">'Bongo nol - Bongo 1'!$A$1:$F$80</definedName>
    <definedName name="_xlnm.Print_Area" localSheetId="16">'Brigjen Piola Isa'!$A$1:$F$118</definedName>
    <definedName name="_xlnm.Print_Area" localSheetId="18">Cokroaminoto!$A$1:$F$29</definedName>
    <definedName name="_xlnm.Print_Area" localSheetId="28">'Gorontalo-Suwawa-Tulabolo'!$A$1:$F$171</definedName>
    <definedName name="_xlnm.Print_Area" localSheetId="14">'Isimu-Batudaa'!$A$1:$F$276</definedName>
    <definedName name="_xlnm.Print_Area" localSheetId="19">'Jhon Aryo Katili'!$A$1:$F$94</definedName>
    <definedName name="_xlnm.Print_Area" localSheetId="23">'Jl. Wongkaditi, Talango Oluhuta'!$A$1:$F$35</definedName>
    <definedName name="_xlnm.Print_Area" localSheetId="7">'Jl.Hunggaluwa-Daaenaa-Ombulo'!$A$1:$F$76</definedName>
    <definedName name="_xlnm.Print_Area" localSheetId="27">'Kabila-Tapa'!$A$1:$F$123</definedName>
    <definedName name="_xlnm.Print_Area" localSheetId="8">'Labanu Tolongio'!$A$1:$F$102</definedName>
    <definedName name="_xlnm.Print_Area" localSheetId="30">'Modelomo-Pentadu Timur'!$A$1:$F$32</definedName>
    <definedName name="_xlnm.Print_Area" localSheetId="20">'Moh Thayeb Gobel'!$A$1:$F$160</definedName>
    <definedName name="_xlnm.Print_Area" localSheetId="0">'mulyonegoro-karya mukti'!$A$1:$F$101</definedName>
    <definedName name="_xlnm.Print_Area" localSheetId="12">'Pangadaa Bakti'!$A$1:$F$87</definedName>
    <definedName name="_xlnm.Print_Area" localSheetId="17">'Pangeran Hidayat'!$A$1:$F$35</definedName>
    <definedName name="_xlnm.Print_Area" localSheetId="36">persentase!#REF!</definedName>
    <definedName name="_xlnm.Print_Area" localSheetId="33">'persentase per ruas'!#REF!</definedName>
    <definedName name="_xlnm.Print_Area" localSheetId="3">'Pilolalenga-Tanggajaya'!$A$1:$F$40</definedName>
    <definedName name="_xlnm.Print_Area" localSheetId="15">'Raja Eyato'!$A$1:$F$125</definedName>
    <definedName name="_xlnm.Print_Area" localSheetId="34">'REKAP eks per Kab-Kota'!$A$1:$O$7</definedName>
    <definedName name="_xlnm.Print_Area" localSheetId="31">'REKAP EKSISTING'!$A$1:$P$79</definedName>
    <definedName name="_xlnm.Print_Area" localSheetId="35">'REKAP keb per Kab-Kota'!#REF!</definedName>
    <definedName name="_xlnm.Print_Area" localSheetId="32">'REKAP KEBUTUHAN'!$A$1:$I$74</definedName>
    <definedName name="_xlnm.Print_Area" localSheetId="10">'Runi Hemeto'!$A$1:$F$102</definedName>
    <definedName name="_xlnm.Print_Area" localSheetId="24">'Rusli Datau'!$A$1:$F$37</definedName>
    <definedName name="_xlnm.Print_Area" localSheetId="6">'Saleh Kadir'!$A$1:$F$39</definedName>
    <definedName name="_xlnm.Print_Area" localSheetId="29">'Tapa-Atinggola'!$A$1:$F$88</definedName>
    <definedName name="_xlnm.Print_Area" localSheetId="22">Tinaloga!$A$1:$F$102</definedName>
    <definedName name="_xlnm.Print_Area" localSheetId="5">'Toto Utara'!$A$1:$F$19</definedName>
    <definedName name="_xlnm.Print_Area" localSheetId="26">'Usman Ikhsan'!$A$1:$F$86</definedName>
  </definedNames>
  <calcPr calcId="191029"/>
</workbook>
</file>

<file path=xl/calcChain.xml><?xml version="1.0" encoding="utf-8"?>
<calcChain xmlns="http://schemas.openxmlformats.org/spreadsheetml/2006/main">
  <c r="D21" i="42" l="1"/>
  <c r="D3" i="45" s="1"/>
  <c r="E3" i="45"/>
  <c r="F3" i="45"/>
  <c r="G3" i="45"/>
  <c r="H3" i="45"/>
  <c r="I3" i="45"/>
  <c r="D4" i="45"/>
  <c r="E4" i="45"/>
  <c r="F4" i="45"/>
  <c r="G4" i="45"/>
  <c r="H4" i="45"/>
  <c r="I4" i="45"/>
  <c r="D5" i="45"/>
  <c r="E5" i="45"/>
  <c r="F5" i="45"/>
  <c r="G5" i="45"/>
  <c r="H5" i="45"/>
  <c r="I5" i="45"/>
  <c r="D6" i="45"/>
  <c r="E6" i="45"/>
  <c r="F6" i="45"/>
  <c r="G6" i="45"/>
  <c r="H6" i="45"/>
  <c r="I6" i="45"/>
  <c r="D7" i="45"/>
  <c r="E7" i="45"/>
  <c r="F7" i="45"/>
  <c r="G7" i="45"/>
  <c r="H7" i="45"/>
  <c r="I7" i="45"/>
  <c r="D8" i="45"/>
  <c r="E8" i="45"/>
  <c r="F8" i="45"/>
  <c r="G8" i="45"/>
  <c r="H8" i="45"/>
  <c r="I8" i="45"/>
  <c r="C4" i="45"/>
  <c r="C5" i="45"/>
  <c r="C6" i="45"/>
  <c r="C7" i="45"/>
  <c r="C8" i="45"/>
  <c r="C3" i="45"/>
  <c r="C22" i="42"/>
  <c r="D22" i="42"/>
  <c r="E22" i="42"/>
  <c r="F22" i="42"/>
  <c r="G22" i="42"/>
  <c r="H22" i="42"/>
  <c r="I22" i="42"/>
  <c r="C23" i="42"/>
  <c r="D23" i="42"/>
  <c r="E23" i="42"/>
  <c r="F23" i="42"/>
  <c r="G23" i="42"/>
  <c r="H23" i="42"/>
  <c r="I23" i="42"/>
  <c r="C24" i="42"/>
  <c r="D24" i="42"/>
  <c r="E24" i="42"/>
  <c r="F24" i="42"/>
  <c r="G24" i="42"/>
  <c r="H24" i="42"/>
  <c r="I24" i="42"/>
  <c r="C25" i="42"/>
  <c r="D25" i="42"/>
  <c r="E25" i="42"/>
  <c r="F25" i="42"/>
  <c r="G25" i="42"/>
  <c r="H25" i="42"/>
  <c r="I25" i="42"/>
  <c r="C26" i="42"/>
  <c r="D26" i="42"/>
  <c r="E26" i="42"/>
  <c r="F26" i="42"/>
  <c r="G26" i="42"/>
  <c r="H26" i="42"/>
  <c r="I26" i="42"/>
  <c r="I21" i="42"/>
  <c r="H21" i="42"/>
  <c r="G21" i="42"/>
  <c r="F21" i="42"/>
  <c r="E21" i="42"/>
  <c r="C21" i="42"/>
  <c r="F13" i="42"/>
  <c r="G13" i="42"/>
  <c r="H14" i="42"/>
  <c r="I14" i="42"/>
  <c r="I10" i="42"/>
  <c r="H10" i="42"/>
  <c r="D56" i="46"/>
  <c r="E56" i="46"/>
  <c r="F56" i="46"/>
  <c r="G56" i="46"/>
  <c r="H56" i="46"/>
  <c r="I56" i="46"/>
  <c r="D57" i="46"/>
  <c r="E57" i="46"/>
  <c r="F57" i="46"/>
  <c r="G57" i="46"/>
  <c r="H57" i="46"/>
  <c r="I57" i="46"/>
  <c r="D58" i="46"/>
  <c r="E58" i="46"/>
  <c r="F58" i="46"/>
  <c r="G58" i="46"/>
  <c r="H58" i="46"/>
  <c r="I58" i="46"/>
  <c r="D59" i="46"/>
  <c r="E59" i="46"/>
  <c r="F59" i="46"/>
  <c r="G59" i="46"/>
  <c r="H59" i="46"/>
  <c r="I59" i="46"/>
  <c r="D60" i="46"/>
  <c r="E60" i="46"/>
  <c r="F60" i="46"/>
  <c r="G60" i="46"/>
  <c r="H60" i="46"/>
  <c r="I60" i="46"/>
  <c r="D61" i="46"/>
  <c r="E61" i="46"/>
  <c r="F61" i="46"/>
  <c r="G61" i="46"/>
  <c r="H61" i="46"/>
  <c r="I61" i="46"/>
  <c r="D62" i="46"/>
  <c r="E62" i="46"/>
  <c r="F62" i="46"/>
  <c r="G62" i="46"/>
  <c r="H62" i="46"/>
  <c r="I62" i="46"/>
  <c r="D63" i="46"/>
  <c r="E63" i="46"/>
  <c r="F63" i="46"/>
  <c r="G63" i="46"/>
  <c r="H63" i="46"/>
  <c r="I63" i="46"/>
  <c r="D64" i="46"/>
  <c r="E64" i="46"/>
  <c r="F64" i="46"/>
  <c r="G64" i="46"/>
  <c r="H64" i="46"/>
  <c r="I64" i="46"/>
  <c r="D65" i="46"/>
  <c r="E65" i="46"/>
  <c r="F65" i="46"/>
  <c r="G65" i="46"/>
  <c r="H65" i="46"/>
  <c r="I65" i="46"/>
  <c r="D66" i="46"/>
  <c r="E66" i="46"/>
  <c r="F66" i="46"/>
  <c r="G66" i="46"/>
  <c r="H66" i="46"/>
  <c r="I66" i="46"/>
  <c r="D67" i="46"/>
  <c r="E67" i="46"/>
  <c r="F67" i="46"/>
  <c r="G67" i="46"/>
  <c r="H67" i="46"/>
  <c r="I67" i="46"/>
  <c r="D68" i="46"/>
  <c r="E68" i="46"/>
  <c r="F68" i="46"/>
  <c r="G68" i="46"/>
  <c r="H68" i="46"/>
  <c r="I68" i="46"/>
  <c r="D69" i="46"/>
  <c r="E69" i="46"/>
  <c r="F69" i="46"/>
  <c r="G69" i="46"/>
  <c r="H69" i="46"/>
  <c r="I69" i="46"/>
  <c r="D70" i="46"/>
  <c r="E70" i="46"/>
  <c r="F70" i="46"/>
  <c r="G70" i="46"/>
  <c r="H70" i="46"/>
  <c r="I70" i="46"/>
  <c r="D71" i="46"/>
  <c r="E71" i="46"/>
  <c r="F71" i="46"/>
  <c r="G71" i="46"/>
  <c r="H71" i="46"/>
  <c r="I71" i="46"/>
  <c r="D72" i="46"/>
  <c r="E72" i="46"/>
  <c r="F72" i="46"/>
  <c r="G72" i="46"/>
  <c r="H72" i="46"/>
  <c r="I72" i="46"/>
  <c r="D73" i="46"/>
  <c r="E73" i="46"/>
  <c r="F73" i="46"/>
  <c r="G73" i="46"/>
  <c r="H73" i="46"/>
  <c r="I73" i="46"/>
  <c r="D74" i="46"/>
  <c r="E74" i="46"/>
  <c r="F74" i="46"/>
  <c r="G74" i="46"/>
  <c r="H74" i="46"/>
  <c r="I74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56" i="46"/>
  <c r="D31" i="46"/>
  <c r="E31" i="46"/>
  <c r="F31" i="46"/>
  <c r="G31" i="46"/>
  <c r="H31" i="46"/>
  <c r="I31" i="46"/>
  <c r="D32" i="46"/>
  <c r="E32" i="46"/>
  <c r="F32" i="46"/>
  <c r="G32" i="46"/>
  <c r="H32" i="46"/>
  <c r="I32" i="46"/>
  <c r="D33" i="46"/>
  <c r="E33" i="46"/>
  <c r="F33" i="46"/>
  <c r="G33" i="46"/>
  <c r="H33" i="46"/>
  <c r="I33" i="46"/>
  <c r="D34" i="46"/>
  <c r="E34" i="46"/>
  <c r="F34" i="46"/>
  <c r="G34" i="46"/>
  <c r="H34" i="46"/>
  <c r="I34" i="46"/>
  <c r="D35" i="46"/>
  <c r="E35" i="46"/>
  <c r="F35" i="46"/>
  <c r="G35" i="46"/>
  <c r="H35" i="46"/>
  <c r="I35" i="46"/>
  <c r="D36" i="46"/>
  <c r="E36" i="46"/>
  <c r="F36" i="46"/>
  <c r="G36" i="46"/>
  <c r="H36" i="46"/>
  <c r="I36" i="46"/>
  <c r="D37" i="46"/>
  <c r="E37" i="46"/>
  <c r="F37" i="46"/>
  <c r="G37" i="46"/>
  <c r="H37" i="46"/>
  <c r="I37" i="46"/>
  <c r="D38" i="46"/>
  <c r="E38" i="46"/>
  <c r="F38" i="46"/>
  <c r="G38" i="46"/>
  <c r="H38" i="46"/>
  <c r="I38" i="46"/>
  <c r="C32" i="46"/>
  <c r="C33" i="46"/>
  <c r="C34" i="46"/>
  <c r="C35" i="46"/>
  <c r="C36" i="46"/>
  <c r="C37" i="46"/>
  <c r="C38" i="46"/>
  <c r="C31" i="46"/>
  <c r="D19" i="46"/>
  <c r="E19" i="46"/>
  <c r="F19" i="46"/>
  <c r="G19" i="46"/>
  <c r="H19" i="46"/>
  <c r="I19" i="46"/>
  <c r="D20" i="46"/>
  <c r="E20" i="46"/>
  <c r="F20" i="46"/>
  <c r="G20" i="46"/>
  <c r="H20" i="46"/>
  <c r="I20" i="46"/>
  <c r="D21" i="46"/>
  <c r="E21" i="46"/>
  <c r="F21" i="46"/>
  <c r="G21" i="46"/>
  <c r="H21" i="46"/>
  <c r="I21" i="46"/>
  <c r="D22" i="46"/>
  <c r="E22" i="46"/>
  <c r="F22" i="46"/>
  <c r="G22" i="46"/>
  <c r="H22" i="46"/>
  <c r="I22" i="46"/>
  <c r="D23" i="46"/>
  <c r="E23" i="46"/>
  <c r="F23" i="46"/>
  <c r="G23" i="46"/>
  <c r="H23" i="46"/>
  <c r="I23" i="46"/>
  <c r="D24" i="46"/>
  <c r="E24" i="46"/>
  <c r="F24" i="46"/>
  <c r="G24" i="46"/>
  <c r="H24" i="46"/>
  <c r="I24" i="46"/>
  <c r="D25" i="46"/>
  <c r="E25" i="46"/>
  <c r="F25" i="46"/>
  <c r="G25" i="46"/>
  <c r="H25" i="46"/>
  <c r="I25" i="46"/>
  <c r="D26" i="46"/>
  <c r="E26" i="46"/>
  <c r="F26" i="46"/>
  <c r="G26" i="46"/>
  <c r="H26" i="46"/>
  <c r="I26" i="46"/>
  <c r="D27" i="46"/>
  <c r="E27" i="46"/>
  <c r="F27" i="46"/>
  <c r="G27" i="46"/>
  <c r="H27" i="46"/>
  <c r="I27" i="46"/>
  <c r="C20" i="46"/>
  <c r="C21" i="46"/>
  <c r="C22" i="46"/>
  <c r="C23" i="46"/>
  <c r="C24" i="46"/>
  <c r="C25" i="46"/>
  <c r="C26" i="46"/>
  <c r="C27" i="46"/>
  <c r="C19" i="46"/>
  <c r="D4" i="46"/>
  <c r="E4" i="46"/>
  <c r="F4" i="46"/>
  <c r="G4" i="46"/>
  <c r="H4" i="46"/>
  <c r="I4" i="46"/>
  <c r="D5" i="46"/>
  <c r="E5" i="46"/>
  <c r="F5" i="46"/>
  <c r="G5" i="46"/>
  <c r="H5" i="46"/>
  <c r="I5" i="46"/>
  <c r="D6" i="46"/>
  <c r="E6" i="46"/>
  <c r="F6" i="46"/>
  <c r="G6" i="46"/>
  <c r="H6" i="46"/>
  <c r="I6" i="46"/>
  <c r="D7" i="46"/>
  <c r="E7" i="46"/>
  <c r="F7" i="46"/>
  <c r="G7" i="46"/>
  <c r="H7" i="46"/>
  <c r="I7" i="46"/>
  <c r="D8" i="46"/>
  <c r="E8" i="46"/>
  <c r="F8" i="46"/>
  <c r="G8" i="46"/>
  <c r="H8" i="46"/>
  <c r="I8" i="46"/>
  <c r="D9" i="46"/>
  <c r="E9" i="46"/>
  <c r="F9" i="46"/>
  <c r="G9" i="46"/>
  <c r="H9" i="46"/>
  <c r="I9" i="46"/>
  <c r="D10" i="46"/>
  <c r="E10" i="46"/>
  <c r="F10" i="46"/>
  <c r="G10" i="46"/>
  <c r="H10" i="46"/>
  <c r="I10" i="46"/>
  <c r="D11" i="46"/>
  <c r="E11" i="46"/>
  <c r="F11" i="46"/>
  <c r="G11" i="46"/>
  <c r="H11" i="46"/>
  <c r="I11" i="46"/>
  <c r="D12" i="46"/>
  <c r="E12" i="46"/>
  <c r="F12" i="46"/>
  <c r="G12" i="46"/>
  <c r="H12" i="46"/>
  <c r="I12" i="46"/>
  <c r="D13" i="46"/>
  <c r="E13" i="46"/>
  <c r="F13" i="46"/>
  <c r="G13" i="46"/>
  <c r="H13" i="46"/>
  <c r="I13" i="46"/>
  <c r="D14" i="46"/>
  <c r="E14" i="46"/>
  <c r="F14" i="46"/>
  <c r="G14" i="46"/>
  <c r="H14" i="46"/>
  <c r="I14" i="46"/>
  <c r="D15" i="46"/>
  <c r="E15" i="46"/>
  <c r="F15" i="46"/>
  <c r="G15" i="46"/>
  <c r="H15" i="46"/>
  <c r="I15" i="46"/>
  <c r="C5" i="46"/>
  <c r="C6" i="46"/>
  <c r="C7" i="46"/>
  <c r="C8" i="46"/>
  <c r="C9" i="46"/>
  <c r="C10" i="46"/>
  <c r="C11" i="46"/>
  <c r="C12" i="46"/>
  <c r="C13" i="46"/>
  <c r="C14" i="46"/>
  <c r="C15" i="46"/>
  <c r="C4" i="46"/>
  <c r="S56" i="43"/>
  <c r="T56" i="43"/>
  <c r="U56" i="43"/>
  <c r="V56" i="43"/>
  <c r="W56" i="43"/>
  <c r="X56" i="43"/>
  <c r="S57" i="43"/>
  <c r="T57" i="43"/>
  <c r="X57" i="43"/>
  <c r="S58" i="43"/>
  <c r="T58" i="43"/>
  <c r="U58" i="43"/>
  <c r="V58" i="43"/>
  <c r="W58" i="43"/>
  <c r="X58" i="43"/>
  <c r="S59" i="43"/>
  <c r="T59" i="43"/>
  <c r="U59" i="43"/>
  <c r="V59" i="43"/>
  <c r="W59" i="43"/>
  <c r="X59" i="43"/>
  <c r="S60" i="43"/>
  <c r="T60" i="43"/>
  <c r="U60" i="43"/>
  <c r="V60" i="43"/>
  <c r="W60" i="43"/>
  <c r="X60" i="43"/>
  <c r="S61" i="43"/>
  <c r="T61" i="43"/>
  <c r="U61" i="43"/>
  <c r="V61" i="43"/>
  <c r="W61" i="43"/>
  <c r="X61" i="43"/>
  <c r="S62" i="43"/>
  <c r="T62" i="43"/>
  <c r="U62" i="43"/>
  <c r="V62" i="43"/>
  <c r="W62" i="43"/>
  <c r="X62" i="43"/>
  <c r="S63" i="43"/>
  <c r="T63" i="43"/>
  <c r="U63" i="43"/>
  <c r="V63" i="43"/>
  <c r="W63" i="43"/>
  <c r="X63" i="43"/>
  <c r="S64" i="43"/>
  <c r="T64" i="43"/>
  <c r="U64" i="43"/>
  <c r="V64" i="43"/>
  <c r="W64" i="43"/>
  <c r="X64" i="43"/>
  <c r="S65" i="43"/>
  <c r="T65" i="43"/>
  <c r="U65" i="43"/>
  <c r="V65" i="43"/>
  <c r="W65" i="43"/>
  <c r="X65" i="43"/>
  <c r="S66" i="43"/>
  <c r="T66" i="43"/>
  <c r="U66" i="43"/>
  <c r="V66" i="43"/>
  <c r="W66" i="43"/>
  <c r="X66" i="43"/>
  <c r="S67" i="43"/>
  <c r="T67" i="43"/>
  <c r="U67" i="43"/>
  <c r="V67" i="43"/>
  <c r="W67" i="43"/>
  <c r="X67" i="43"/>
  <c r="S69" i="43"/>
  <c r="T69" i="43"/>
  <c r="S70" i="43"/>
  <c r="T70" i="43"/>
  <c r="U70" i="43"/>
  <c r="V70" i="43"/>
  <c r="W70" i="43"/>
  <c r="X70" i="43"/>
  <c r="S72" i="43"/>
  <c r="T72" i="43"/>
  <c r="U72" i="43"/>
  <c r="V72" i="43"/>
  <c r="W72" i="43"/>
  <c r="X72" i="43"/>
  <c r="T73" i="43"/>
  <c r="U73" i="43"/>
  <c r="S74" i="43"/>
  <c r="T74" i="43"/>
  <c r="U74" i="43"/>
  <c r="V74" i="43"/>
  <c r="W74" i="43"/>
  <c r="X74" i="43"/>
  <c r="R57" i="43"/>
  <c r="R58" i="43"/>
  <c r="R59" i="43"/>
  <c r="R60" i="43"/>
  <c r="R61" i="43"/>
  <c r="R62" i="43"/>
  <c r="R63" i="43"/>
  <c r="R64" i="43"/>
  <c r="R65" i="43"/>
  <c r="R66" i="43"/>
  <c r="R67" i="43"/>
  <c r="R68" i="43"/>
  <c r="R69" i="43"/>
  <c r="R70" i="43"/>
  <c r="R71" i="43"/>
  <c r="R72" i="43"/>
  <c r="R74" i="43"/>
  <c r="R56" i="43"/>
  <c r="S31" i="43"/>
  <c r="T31" i="43"/>
  <c r="U31" i="43"/>
  <c r="V31" i="43"/>
  <c r="W31" i="43"/>
  <c r="X31" i="43"/>
  <c r="S32" i="43"/>
  <c r="T32" i="43"/>
  <c r="U32" i="43"/>
  <c r="V32" i="43"/>
  <c r="W32" i="43"/>
  <c r="X32" i="43"/>
  <c r="S33" i="43"/>
  <c r="T33" i="43"/>
  <c r="U33" i="43"/>
  <c r="V33" i="43"/>
  <c r="W33" i="43"/>
  <c r="X33" i="43"/>
  <c r="S34" i="43"/>
  <c r="T34" i="43"/>
  <c r="U34" i="43"/>
  <c r="V34" i="43"/>
  <c r="W34" i="43"/>
  <c r="X34" i="43"/>
  <c r="S35" i="43"/>
  <c r="T35" i="43"/>
  <c r="U35" i="43"/>
  <c r="V35" i="43"/>
  <c r="W35" i="43"/>
  <c r="X35" i="43"/>
  <c r="S36" i="43"/>
  <c r="T36" i="43"/>
  <c r="U36" i="43"/>
  <c r="V36" i="43"/>
  <c r="W36" i="43"/>
  <c r="X36" i="43"/>
  <c r="S37" i="43"/>
  <c r="T37" i="43"/>
  <c r="U37" i="43"/>
  <c r="V37" i="43"/>
  <c r="W37" i="43"/>
  <c r="X37" i="43"/>
  <c r="S38" i="43"/>
  <c r="T38" i="43"/>
  <c r="U38" i="43"/>
  <c r="V38" i="43"/>
  <c r="W38" i="43"/>
  <c r="X38" i="43"/>
  <c r="R32" i="43"/>
  <c r="R33" i="43"/>
  <c r="R34" i="43"/>
  <c r="R35" i="43"/>
  <c r="R36" i="43"/>
  <c r="R37" i="43"/>
  <c r="R38" i="43"/>
  <c r="R31" i="43"/>
  <c r="S19" i="43"/>
  <c r="T19" i="43"/>
  <c r="U19" i="43"/>
  <c r="V19" i="43"/>
  <c r="W19" i="43"/>
  <c r="X19" i="43"/>
  <c r="S20" i="43"/>
  <c r="T20" i="43"/>
  <c r="U20" i="43"/>
  <c r="V20" i="43"/>
  <c r="W20" i="43"/>
  <c r="X20" i="43"/>
  <c r="S21" i="43"/>
  <c r="T21" i="43"/>
  <c r="U21" i="43"/>
  <c r="V21" i="43"/>
  <c r="W21" i="43"/>
  <c r="X21" i="43"/>
  <c r="S22" i="43"/>
  <c r="T22" i="43"/>
  <c r="U22" i="43"/>
  <c r="V22" i="43"/>
  <c r="W22" i="43"/>
  <c r="X22" i="43"/>
  <c r="S23" i="43"/>
  <c r="T23" i="43"/>
  <c r="U23" i="43"/>
  <c r="V23" i="43"/>
  <c r="W23" i="43"/>
  <c r="X23" i="43"/>
  <c r="S24" i="43"/>
  <c r="T24" i="43"/>
  <c r="U24" i="43"/>
  <c r="V24" i="43"/>
  <c r="W24" i="43"/>
  <c r="X24" i="43"/>
  <c r="S25" i="43"/>
  <c r="T25" i="43"/>
  <c r="U25" i="43"/>
  <c r="V25" i="43"/>
  <c r="W25" i="43"/>
  <c r="X25" i="43"/>
  <c r="S26" i="43"/>
  <c r="T26" i="43"/>
  <c r="U26" i="43"/>
  <c r="V26" i="43"/>
  <c r="W26" i="43"/>
  <c r="X26" i="43"/>
  <c r="S27" i="43"/>
  <c r="T27" i="43"/>
  <c r="U27" i="43"/>
  <c r="V27" i="43"/>
  <c r="W27" i="43"/>
  <c r="X27" i="43"/>
  <c r="R20" i="43"/>
  <c r="R21" i="43"/>
  <c r="R22" i="43"/>
  <c r="R23" i="43"/>
  <c r="R24" i="43"/>
  <c r="R25" i="43"/>
  <c r="R26" i="43"/>
  <c r="R27" i="43"/>
  <c r="R19" i="43"/>
  <c r="S4" i="43"/>
  <c r="T4" i="43"/>
  <c r="U4" i="43"/>
  <c r="V4" i="43"/>
  <c r="W4" i="43"/>
  <c r="X4" i="43"/>
  <c r="S5" i="43"/>
  <c r="T5" i="43"/>
  <c r="U5" i="43"/>
  <c r="V5" i="43"/>
  <c r="W5" i="43"/>
  <c r="X5" i="43"/>
  <c r="S6" i="43"/>
  <c r="T6" i="43"/>
  <c r="U6" i="43"/>
  <c r="V6" i="43"/>
  <c r="W6" i="43"/>
  <c r="X6" i="43"/>
  <c r="S7" i="43"/>
  <c r="T7" i="43"/>
  <c r="U7" i="43"/>
  <c r="V7" i="43"/>
  <c r="W7" i="43"/>
  <c r="X7" i="43"/>
  <c r="S8" i="43"/>
  <c r="T8" i="43"/>
  <c r="U8" i="43"/>
  <c r="V8" i="43"/>
  <c r="W8" i="43"/>
  <c r="X8" i="43"/>
  <c r="S9" i="43"/>
  <c r="T9" i="43"/>
  <c r="U9" i="43"/>
  <c r="V9" i="43"/>
  <c r="W9" i="43"/>
  <c r="X9" i="43"/>
  <c r="S10" i="43"/>
  <c r="T10" i="43"/>
  <c r="U10" i="43"/>
  <c r="V10" i="43"/>
  <c r="W10" i="43"/>
  <c r="X10" i="43"/>
  <c r="S11" i="43"/>
  <c r="T11" i="43"/>
  <c r="U11" i="43"/>
  <c r="V11" i="43"/>
  <c r="W11" i="43"/>
  <c r="X11" i="43"/>
  <c r="S12" i="43"/>
  <c r="T12" i="43"/>
  <c r="U12" i="43"/>
  <c r="V12" i="43"/>
  <c r="W12" i="43"/>
  <c r="X12" i="43"/>
  <c r="S13" i="43"/>
  <c r="T13" i="43"/>
  <c r="U13" i="43"/>
  <c r="V13" i="43"/>
  <c r="W13" i="43"/>
  <c r="X13" i="43"/>
  <c r="S14" i="43"/>
  <c r="T14" i="43"/>
  <c r="U14" i="43"/>
  <c r="V14" i="43"/>
  <c r="W14" i="43"/>
  <c r="X14" i="43"/>
  <c r="S15" i="43"/>
  <c r="T15" i="43"/>
  <c r="U15" i="43"/>
  <c r="V15" i="43"/>
  <c r="W15" i="43"/>
  <c r="X15" i="43"/>
  <c r="R5" i="43"/>
  <c r="R6" i="43"/>
  <c r="R7" i="43"/>
  <c r="R8" i="43"/>
  <c r="R9" i="43"/>
  <c r="R10" i="43"/>
  <c r="R11" i="43"/>
  <c r="R12" i="43"/>
  <c r="R13" i="43"/>
  <c r="R14" i="43"/>
  <c r="R15" i="43"/>
  <c r="R4" i="43"/>
  <c r="K57" i="43"/>
  <c r="L57" i="43"/>
  <c r="M57" i="43"/>
  <c r="U57" i="43" s="1"/>
  <c r="N57" i="43"/>
  <c r="V57" i="43" s="1"/>
  <c r="O57" i="43"/>
  <c r="W57" i="43" s="1"/>
  <c r="P57" i="43"/>
  <c r="K58" i="43"/>
  <c r="L58" i="43"/>
  <c r="M58" i="43"/>
  <c r="N58" i="43"/>
  <c r="O58" i="43"/>
  <c r="P58" i="43"/>
  <c r="K59" i="43"/>
  <c r="L59" i="43"/>
  <c r="M59" i="43"/>
  <c r="N59" i="43"/>
  <c r="O59" i="43"/>
  <c r="P59" i="43"/>
  <c r="K60" i="43"/>
  <c r="L60" i="43"/>
  <c r="M60" i="43"/>
  <c r="N60" i="43"/>
  <c r="O60" i="43"/>
  <c r="P60" i="43"/>
  <c r="K61" i="43"/>
  <c r="L61" i="43"/>
  <c r="M61" i="43"/>
  <c r="N61" i="43"/>
  <c r="O61" i="43"/>
  <c r="P61" i="43"/>
  <c r="K62" i="43"/>
  <c r="L62" i="43"/>
  <c r="M62" i="43"/>
  <c r="N62" i="43"/>
  <c r="O62" i="43"/>
  <c r="P62" i="43"/>
  <c r="K63" i="43"/>
  <c r="L63" i="43"/>
  <c r="M63" i="43"/>
  <c r="N63" i="43"/>
  <c r="O63" i="43"/>
  <c r="P63" i="43"/>
  <c r="K64" i="43"/>
  <c r="L64" i="43"/>
  <c r="M64" i="43"/>
  <c r="N64" i="43"/>
  <c r="O64" i="43"/>
  <c r="P64" i="43"/>
  <c r="K65" i="43"/>
  <c r="L65" i="43"/>
  <c r="M65" i="43"/>
  <c r="N65" i="43"/>
  <c r="O65" i="43"/>
  <c r="P65" i="43"/>
  <c r="K66" i="43"/>
  <c r="L66" i="43"/>
  <c r="M66" i="43"/>
  <c r="N66" i="43"/>
  <c r="O66" i="43"/>
  <c r="P66" i="43"/>
  <c r="K67" i="43"/>
  <c r="L67" i="43"/>
  <c r="M67" i="43"/>
  <c r="N67" i="43"/>
  <c r="O67" i="43"/>
  <c r="P67" i="43"/>
  <c r="K68" i="43"/>
  <c r="S68" i="43" s="1"/>
  <c r="L68" i="43"/>
  <c r="T68" i="43" s="1"/>
  <c r="M68" i="43"/>
  <c r="U68" i="43" s="1"/>
  <c r="N68" i="43"/>
  <c r="V68" i="43" s="1"/>
  <c r="O68" i="43"/>
  <c r="W68" i="43" s="1"/>
  <c r="P68" i="43"/>
  <c r="X68" i="43" s="1"/>
  <c r="K69" i="43"/>
  <c r="L69" i="43"/>
  <c r="M69" i="43"/>
  <c r="U69" i="43" s="1"/>
  <c r="N69" i="43"/>
  <c r="V69" i="43" s="1"/>
  <c r="O69" i="43"/>
  <c r="W69" i="43" s="1"/>
  <c r="P69" i="43"/>
  <c r="X69" i="43" s="1"/>
  <c r="K70" i="43"/>
  <c r="L70" i="43"/>
  <c r="M70" i="43"/>
  <c r="N70" i="43"/>
  <c r="O70" i="43"/>
  <c r="P70" i="43"/>
  <c r="K71" i="43"/>
  <c r="S71" i="43" s="1"/>
  <c r="L71" i="43"/>
  <c r="T71" i="43" s="1"/>
  <c r="M71" i="43"/>
  <c r="U71" i="43" s="1"/>
  <c r="N71" i="43"/>
  <c r="V71" i="43" s="1"/>
  <c r="O71" i="43"/>
  <c r="W71" i="43" s="1"/>
  <c r="P71" i="43"/>
  <c r="X71" i="43" s="1"/>
  <c r="K72" i="43"/>
  <c r="L72" i="43"/>
  <c r="M72" i="43"/>
  <c r="N72" i="43"/>
  <c r="O72" i="43"/>
  <c r="P72" i="43"/>
  <c r="K73" i="43"/>
  <c r="S73" i="43" s="1"/>
  <c r="L73" i="43"/>
  <c r="M73" i="43"/>
  <c r="N73" i="43"/>
  <c r="V73" i="43" s="1"/>
  <c r="O73" i="43"/>
  <c r="W73" i="43" s="1"/>
  <c r="P73" i="43"/>
  <c r="X73" i="43" s="1"/>
  <c r="K74" i="43"/>
  <c r="L74" i="43"/>
  <c r="M74" i="43"/>
  <c r="N74" i="43"/>
  <c r="O74" i="43"/>
  <c r="P74" i="43"/>
  <c r="P56" i="43"/>
  <c r="O56" i="43"/>
  <c r="N56" i="43"/>
  <c r="M56" i="43"/>
  <c r="L56" i="43"/>
  <c r="K56" i="43"/>
  <c r="K32" i="43"/>
  <c r="L32" i="43"/>
  <c r="M32" i="43"/>
  <c r="N32" i="43"/>
  <c r="O32" i="43"/>
  <c r="P32" i="43"/>
  <c r="K33" i="43"/>
  <c r="L33" i="43"/>
  <c r="M33" i="43"/>
  <c r="N33" i="43"/>
  <c r="O33" i="43"/>
  <c r="P33" i="43"/>
  <c r="K34" i="43"/>
  <c r="L34" i="43"/>
  <c r="M34" i="43"/>
  <c r="N34" i="43"/>
  <c r="O34" i="43"/>
  <c r="P34" i="43"/>
  <c r="K35" i="43"/>
  <c r="L35" i="43"/>
  <c r="M35" i="43"/>
  <c r="N35" i="43"/>
  <c r="O35" i="43"/>
  <c r="P35" i="43"/>
  <c r="K36" i="43"/>
  <c r="L36" i="43"/>
  <c r="M36" i="43"/>
  <c r="N36" i="43"/>
  <c r="O36" i="43"/>
  <c r="P36" i="43"/>
  <c r="K37" i="43"/>
  <c r="L37" i="43"/>
  <c r="M37" i="43"/>
  <c r="N37" i="43"/>
  <c r="O37" i="43"/>
  <c r="P37" i="43"/>
  <c r="K38" i="43"/>
  <c r="L38" i="43"/>
  <c r="M38" i="43"/>
  <c r="N38" i="43"/>
  <c r="O38" i="43"/>
  <c r="P38" i="43"/>
  <c r="P31" i="43"/>
  <c r="O31" i="43"/>
  <c r="N31" i="43"/>
  <c r="M31" i="43"/>
  <c r="L31" i="43"/>
  <c r="K31" i="43"/>
  <c r="K20" i="43"/>
  <c r="L20" i="43"/>
  <c r="M20" i="43"/>
  <c r="N20" i="43"/>
  <c r="O20" i="43"/>
  <c r="P20" i="43"/>
  <c r="K21" i="43"/>
  <c r="L21" i="43"/>
  <c r="M21" i="43"/>
  <c r="N21" i="43"/>
  <c r="O21" i="43"/>
  <c r="P21" i="43"/>
  <c r="K22" i="43"/>
  <c r="L22" i="43"/>
  <c r="M22" i="43"/>
  <c r="N22" i="43"/>
  <c r="O22" i="43"/>
  <c r="P22" i="43"/>
  <c r="K23" i="43"/>
  <c r="L23" i="43"/>
  <c r="M23" i="43"/>
  <c r="N23" i="43"/>
  <c r="O23" i="43"/>
  <c r="P23" i="43"/>
  <c r="K24" i="43"/>
  <c r="L24" i="43"/>
  <c r="M24" i="43"/>
  <c r="N24" i="43"/>
  <c r="O24" i="43"/>
  <c r="P24" i="43"/>
  <c r="K25" i="43"/>
  <c r="L25" i="43"/>
  <c r="M25" i="43"/>
  <c r="N25" i="43"/>
  <c r="O25" i="43"/>
  <c r="P25" i="43"/>
  <c r="K26" i="43"/>
  <c r="L26" i="43"/>
  <c r="M26" i="43"/>
  <c r="N26" i="43"/>
  <c r="O26" i="43"/>
  <c r="P26" i="43"/>
  <c r="K27" i="43"/>
  <c r="L27" i="43"/>
  <c r="M27" i="43"/>
  <c r="N27" i="43"/>
  <c r="O27" i="43"/>
  <c r="P27" i="43"/>
  <c r="P19" i="43"/>
  <c r="O19" i="43"/>
  <c r="N19" i="43"/>
  <c r="M19" i="43"/>
  <c r="L19" i="43"/>
  <c r="K19" i="43"/>
  <c r="K5" i="43"/>
  <c r="L5" i="43"/>
  <c r="M5" i="43"/>
  <c r="N5" i="43"/>
  <c r="O5" i="43"/>
  <c r="P5" i="43"/>
  <c r="K6" i="43"/>
  <c r="L6" i="43"/>
  <c r="M6" i="43"/>
  <c r="N6" i="43"/>
  <c r="O6" i="43"/>
  <c r="P6" i="43"/>
  <c r="K7" i="43"/>
  <c r="L7" i="43"/>
  <c r="M7" i="43"/>
  <c r="N7" i="43"/>
  <c r="O7" i="43"/>
  <c r="P7" i="43"/>
  <c r="K8" i="43"/>
  <c r="L8" i="43"/>
  <c r="M8" i="43"/>
  <c r="N8" i="43"/>
  <c r="O8" i="43"/>
  <c r="P8" i="43"/>
  <c r="K9" i="43"/>
  <c r="L9" i="43"/>
  <c r="M9" i="43"/>
  <c r="N9" i="43"/>
  <c r="O9" i="43"/>
  <c r="P9" i="43"/>
  <c r="K10" i="43"/>
  <c r="L10" i="43"/>
  <c r="M10" i="43"/>
  <c r="N10" i="43"/>
  <c r="O10" i="43"/>
  <c r="P10" i="43"/>
  <c r="K11" i="43"/>
  <c r="L11" i="43"/>
  <c r="M11" i="43"/>
  <c r="N11" i="43"/>
  <c r="O11" i="43"/>
  <c r="P11" i="43"/>
  <c r="K12" i="43"/>
  <c r="L12" i="43"/>
  <c r="M12" i="43"/>
  <c r="N12" i="43"/>
  <c r="O12" i="43"/>
  <c r="P12" i="43"/>
  <c r="K13" i="43"/>
  <c r="L13" i="43"/>
  <c r="M13" i="43"/>
  <c r="N13" i="43"/>
  <c r="O13" i="43"/>
  <c r="P13" i="43"/>
  <c r="K14" i="43"/>
  <c r="L14" i="43"/>
  <c r="M14" i="43"/>
  <c r="N14" i="43"/>
  <c r="O14" i="43"/>
  <c r="P14" i="43"/>
  <c r="K15" i="43"/>
  <c r="L15" i="43"/>
  <c r="M15" i="43"/>
  <c r="N15" i="43"/>
  <c r="O15" i="43"/>
  <c r="P15" i="43"/>
  <c r="P4" i="43"/>
  <c r="O4" i="43"/>
  <c r="N4" i="43"/>
  <c r="M4" i="43"/>
  <c r="L4" i="43"/>
  <c r="K4" i="43"/>
  <c r="J72" i="43"/>
  <c r="J57" i="43"/>
  <c r="J58" i="43"/>
  <c r="J59" i="43"/>
  <c r="J60" i="43"/>
  <c r="J61" i="43"/>
  <c r="J62" i="43"/>
  <c r="J63" i="43"/>
  <c r="J64" i="43"/>
  <c r="J65" i="43"/>
  <c r="J66" i="43"/>
  <c r="J67" i="43"/>
  <c r="J68" i="43"/>
  <c r="J69" i="43"/>
  <c r="J70" i="43"/>
  <c r="J71" i="43"/>
  <c r="J73" i="43"/>
  <c r="R73" i="43" s="1"/>
  <c r="J74" i="43"/>
  <c r="J56" i="43"/>
  <c r="J32" i="43"/>
  <c r="J33" i="43"/>
  <c r="J34" i="43"/>
  <c r="J35" i="43"/>
  <c r="J36" i="43"/>
  <c r="J37" i="43"/>
  <c r="J38" i="43"/>
  <c r="J31" i="43"/>
  <c r="J20" i="43"/>
  <c r="J21" i="43"/>
  <c r="J22" i="43"/>
  <c r="J23" i="43"/>
  <c r="J24" i="43"/>
  <c r="J25" i="43"/>
  <c r="J26" i="43"/>
  <c r="J27" i="43"/>
  <c r="J19" i="43"/>
  <c r="J5" i="43"/>
  <c r="J6" i="43"/>
  <c r="J7" i="43"/>
  <c r="J8" i="43"/>
  <c r="J9" i="43"/>
  <c r="J10" i="43"/>
  <c r="J11" i="43"/>
  <c r="J12" i="43"/>
  <c r="J13" i="43"/>
  <c r="J14" i="43"/>
  <c r="J15" i="43"/>
  <c r="J4" i="43"/>
  <c r="D4" i="42"/>
  <c r="D11" i="42" s="1"/>
  <c r="E4" i="42"/>
  <c r="E11" i="42" s="1"/>
  <c r="F4" i="42"/>
  <c r="F11" i="42" s="1"/>
  <c r="G4" i="42"/>
  <c r="G11" i="42" s="1"/>
  <c r="H4" i="42"/>
  <c r="H11" i="42" s="1"/>
  <c r="I4" i="42"/>
  <c r="I11" i="42" s="1"/>
  <c r="D5" i="42"/>
  <c r="D12" i="42" s="1"/>
  <c r="E5" i="42"/>
  <c r="E12" i="42" s="1"/>
  <c r="F5" i="42"/>
  <c r="F12" i="42" s="1"/>
  <c r="G5" i="42"/>
  <c r="G12" i="42" s="1"/>
  <c r="H5" i="42"/>
  <c r="H12" i="42" s="1"/>
  <c r="I5" i="42"/>
  <c r="I12" i="42" s="1"/>
  <c r="D6" i="42"/>
  <c r="D13" i="42" s="1"/>
  <c r="E6" i="42"/>
  <c r="E13" i="42" s="1"/>
  <c r="F6" i="42"/>
  <c r="G6" i="42"/>
  <c r="H6" i="42"/>
  <c r="H13" i="42" s="1"/>
  <c r="I6" i="42"/>
  <c r="I13" i="42" s="1"/>
  <c r="D7" i="42"/>
  <c r="D14" i="42" s="1"/>
  <c r="E7" i="42"/>
  <c r="E14" i="42" s="1"/>
  <c r="F7" i="42"/>
  <c r="F14" i="42" s="1"/>
  <c r="G7" i="42"/>
  <c r="G14" i="42" s="1"/>
  <c r="H7" i="42"/>
  <c r="I7" i="42"/>
  <c r="D8" i="42"/>
  <c r="D15" i="42" s="1"/>
  <c r="E8" i="42"/>
  <c r="E15" i="42" s="1"/>
  <c r="F8" i="42"/>
  <c r="F15" i="42" s="1"/>
  <c r="G8" i="42"/>
  <c r="G15" i="42" s="1"/>
  <c r="H8" i="42"/>
  <c r="H15" i="42" s="1"/>
  <c r="I8" i="42"/>
  <c r="I15" i="42" s="1"/>
  <c r="C8" i="42"/>
  <c r="C15" i="42" s="1"/>
  <c r="C7" i="42"/>
  <c r="C14" i="42" s="1"/>
  <c r="C6" i="42"/>
  <c r="C13" i="42" s="1"/>
  <c r="C5" i="42"/>
  <c r="C12" i="42" s="1"/>
  <c r="C4" i="42"/>
  <c r="C11" i="42" s="1"/>
  <c r="D3" i="42"/>
  <c r="D10" i="42" s="1"/>
  <c r="E3" i="42"/>
  <c r="E10" i="42" s="1"/>
  <c r="F3" i="42"/>
  <c r="F10" i="42" s="1"/>
  <c r="G3" i="42"/>
  <c r="G10" i="42" s="1"/>
  <c r="H3" i="42"/>
  <c r="I3" i="42"/>
  <c r="C3" i="42"/>
  <c r="C10" i="42" s="1"/>
  <c r="G15" i="11"/>
  <c r="G14" i="11"/>
  <c r="H24" i="39"/>
  <c r="H25" i="39"/>
  <c r="C23" i="34"/>
  <c r="D3" i="41"/>
  <c r="F3" i="41"/>
  <c r="H3" i="41"/>
  <c r="J3" i="41"/>
  <c r="L3" i="41"/>
  <c r="N3" i="41"/>
  <c r="P3" i="41"/>
  <c r="D4" i="41"/>
  <c r="F4" i="41"/>
  <c r="H4" i="41"/>
  <c r="J4" i="41"/>
  <c r="L4" i="41"/>
  <c r="N4" i="41"/>
  <c r="P4" i="41"/>
  <c r="D5" i="41"/>
  <c r="F5" i="41"/>
  <c r="H5" i="41"/>
  <c r="J5" i="41"/>
  <c r="L5" i="41"/>
  <c r="N5" i="41"/>
  <c r="P5" i="41"/>
  <c r="C6" i="41"/>
  <c r="D6" i="41"/>
  <c r="E6" i="41"/>
  <c r="F6" i="41"/>
  <c r="G6" i="41"/>
  <c r="H6" i="41"/>
  <c r="I6" i="41"/>
  <c r="J6" i="41"/>
  <c r="K6" i="41"/>
  <c r="L6" i="41"/>
  <c r="M6" i="41"/>
  <c r="N6" i="41"/>
  <c r="O6" i="41"/>
  <c r="P6" i="41"/>
  <c r="C7" i="41"/>
  <c r="D7" i="41"/>
  <c r="E7" i="41"/>
  <c r="F7" i="41"/>
  <c r="G7" i="41"/>
  <c r="H7" i="41"/>
  <c r="I7" i="41"/>
  <c r="J7" i="41"/>
  <c r="K7" i="41"/>
  <c r="L7" i="41"/>
  <c r="M7" i="41"/>
  <c r="N7" i="41"/>
  <c r="O7" i="41"/>
  <c r="P7" i="41"/>
  <c r="M10" i="34"/>
  <c r="P8" i="41"/>
  <c r="N8" i="41"/>
  <c r="L8" i="41"/>
  <c r="J8" i="41"/>
  <c r="H8" i="41"/>
  <c r="F8" i="41"/>
  <c r="D8" i="41"/>
  <c r="O75" i="34"/>
  <c r="M75" i="34"/>
  <c r="K75" i="34"/>
  <c r="I75" i="34"/>
  <c r="G75" i="34"/>
  <c r="C75" i="34"/>
  <c r="E75" i="34"/>
  <c r="O5" i="34"/>
  <c r="M79" i="34"/>
  <c r="O79" i="34"/>
  <c r="O72" i="34"/>
  <c r="O71" i="34"/>
  <c r="O11" i="34"/>
  <c r="M11" i="34"/>
  <c r="K11" i="34"/>
  <c r="I11" i="34"/>
  <c r="G11" i="34"/>
  <c r="E11" i="34"/>
  <c r="C11" i="34"/>
  <c r="C10" i="34"/>
  <c r="O70" i="34"/>
  <c r="O69" i="34"/>
  <c r="O68" i="34"/>
  <c r="O67" i="34"/>
  <c r="O66" i="34"/>
  <c r="O65" i="34"/>
  <c r="O64" i="34"/>
  <c r="O63" i="34"/>
  <c r="O61" i="34"/>
  <c r="O37" i="34"/>
  <c r="O36" i="34"/>
  <c r="O35" i="34"/>
  <c r="O27" i="34"/>
  <c r="O26" i="34"/>
  <c r="O25" i="34"/>
  <c r="O24" i="34"/>
  <c r="O23" i="34"/>
  <c r="O22" i="34"/>
  <c r="O21" i="34"/>
  <c r="O12" i="34"/>
  <c r="O10" i="34"/>
  <c r="O9" i="34"/>
  <c r="O8" i="34"/>
  <c r="O7" i="34"/>
  <c r="O6" i="34"/>
  <c r="M72" i="34"/>
  <c r="M71" i="34"/>
  <c r="M70" i="34"/>
  <c r="M69" i="34"/>
  <c r="M68" i="34"/>
  <c r="M67" i="34"/>
  <c r="M66" i="34"/>
  <c r="M65" i="34"/>
  <c r="M64" i="34"/>
  <c r="M63" i="34"/>
  <c r="M61" i="34"/>
  <c r="M37" i="34"/>
  <c r="M36" i="34"/>
  <c r="M35" i="34"/>
  <c r="M27" i="34"/>
  <c r="M26" i="34"/>
  <c r="M25" i="34"/>
  <c r="M24" i="34"/>
  <c r="M23" i="34"/>
  <c r="M22" i="34"/>
  <c r="M21" i="34"/>
  <c r="M12" i="34"/>
  <c r="M9" i="34"/>
  <c r="M8" i="34"/>
  <c r="M7" i="34"/>
  <c r="M6" i="34"/>
  <c r="M5" i="34"/>
  <c r="K79" i="34"/>
  <c r="K72" i="34"/>
  <c r="K71" i="34"/>
  <c r="K70" i="34"/>
  <c r="K69" i="34"/>
  <c r="K68" i="34"/>
  <c r="K67" i="34"/>
  <c r="K66" i="34"/>
  <c r="K65" i="34"/>
  <c r="K64" i="34"/>
  <c r="K63" i="34"/>
  <c r="K61" i="34"/>
  <c r="K37" i="34"/>
  <c r="K36" i="34"/>
  <c r="K35" i="34"/>
  <c r="K27" i="34"/>
  <c r="K26" i="34"/>
  <c r="K25" i="34"/>
  <c r="K24" i="34"/>
  <c r="K23" i="34"/>
  <c r="K22" i="34"/>
  <c r="K21" i="34"/>
  <c r="K12" i="34"/>
  <c r="K10" i="34"/>
  <c r="K9" i="34"/>
  <c r="K8" i="34"/>
  <c r="K7" i="34"/>
  <c r="K6" i="34"/>
  <c r="K5" i="34"/>
  <c r="I79" i="34"/>
  <c r="I72" i="34"/>
  <c r="I71" i="34"/>
  <c r="I70" i="34"/>
  <c r="I69" i="34"/>
  <c r="I68" i="34"/>
  <c r="I67" i="34"/>
  <c r="I66" i="34"/>
  <c r="I65" i="34"/>
  <c r="I64" i="34"/>
  <c r="I63" i="34"/>
  <c r="I61" i="34"/>
  <c r="I37" i="34"/>
  <c r="I36" i="34"/>
  <c r="I35" i="34"/>
  <c r="I27" i="34"/>
  <c r="I26" i="34"/>
  <c r="I25" i="34"/>
  <c r="I24" i="34"/>
  <c r="I23" i="34"/>
  <c r="I22" i="34"/>
  <c r="I21" i="34"/>
  <c r="I12" i="34"/>
  <c r="I10" i="34"/>
  <c r="I9" i="34"/>
  <c r="I8" i="34"/>
  <c r="I7" i="34"/>
  <c r="I6" i="34"/>
  <c r="I5" i="34"/>
  <c r="G79" i="34"/>
  <c r="G72" i="34"/>
  <c r="G71" i="34"/>
  <c r="G70" i="34"/>
  <c r="G69" i="34"/>
  <c r="G68" i="34"/>
  <c r="G67" i="34"/>
  <c r="G66" i="34"/>
  <c r="G65" i="34"/>
  <c r="G64" i="34"/>
  <c r="G63" i="34"/>
  <c r="G61" i="34"/>
  <c r="G35" i="34"/>
  <c r="E79" i="34"/>
  <c r="E72" i="34"/>
  <c r="E71" i="34"/>
  <c r="E70" i="34"/>
  <c r="E69" i="34"/>
  <c r="E68" i="34"/>
  <c r="E67" i="34"/>
  <c r="E66" i="34"/>
  <c r="E65" i="34"/>
  <c r="E64" i="34"/>
  <c r="E63" i="34"/>
  <c r="E61" i="34"/>
  <c r="C79" i="34"/>
  <c r="C72" i="34"/>
  <c r="C71" i="34"/>
  <c r="C70" i="34"/>
  <c r="C68" i="34"/>
  <c r="C67" i="34"/>
  <c r="C66" i="34"/>
  <c r="C65" i="34"/>
  <c r="C64" i="34"/>
  <c r="C63" i="34"/>
  <c r="G37" i="34"/>
  <c r="G36" i="34"/>
  <c r="G27" i="34"/>
  <c r="G26" i="34"/>
  <c r="G25" i="34"/>
  <c r="G24" i="34"/>
  <c r="G23" i="34"/>
  <c r="G22" i="34"/>
  <c r="G21" i="34"/>
  <c r="G12" i="34"/>
  <c r="G10" i="34"/>
  <c r="G9" i="34"/>
  <c r="G8" i="34"/>
  <c r="G7" i="34"/>
  <c r="G6" i="34"/>
  <c r="G5" i="34"/>
  <c r="C69" i="34"/>
  <c r="C61" i="34"/>
  <c r="E37" i="34"/>
  <c r="E36" i="34"/>
  <c r="E35" i="34"/>
  <c r="E27" i="34"/>
  <c r="E26" i="34"/>
  <c r="E25" i="34"/>
  <c r="E24" i="34"/>
  <c r="E23" i="34"/>
  <c r="E21" i="34"/>
  <c r="E22" i="34"/>
  <c r="E12" i="34"/>
  <c r="E10" i="34"/>
  <c r="E9" i="34"/>
  <c r="E8" i="34"/>
  <c r="E7" i="34"/>
  <c r="E6" i="34"/>
  <c r="E5" i="34"/>
  <c r="C6" i="34"/>
  <c r="C5" i="34"/>
  <c r="C22" i="34"/>
  <c r="C21" i="34"/>
  <c r="C37" i="34"/>
  <c r="C36" i="34"/>
  <c r="C35" i="34"/>
  <c r="C27" i="34"/>
  <c r="C26" i="34"/>
  <c r="C25" i="34"/>
  <c r="C24" i="34"/>
  <c r="C12" i="34"/>
  <c r="C9" i="34"/>
  <c r="C8" i="34"/>
  <c r="C7" i="34"/>
  <c r="M3" i="41" l="1"/>
  <c r="C5" i="41"/>
  <c r="K5" i="41"/>
  <c r="C3" i="41"/>
  <c r="E5" i="41"/>
  <c r="I3" i="41"/>
  <c r="I5" i="41"/>
  <c r="M4" i="41"/>
  <c r="O8" i="41"/>
  <c r="I8" i="41"/>
  <c r="M8" i="41"/>
  <c r="O5" i="41"/>
  <c r="O3" i="41"/>
  <c r="K4" i="41"/>
  <c r="E3" i="41"/>
  <c r="G5" i="41"/>
  <c r="G3" i="41"/>
  <c r="K3" i="41"/>
  <c r="K8" i="41"/>
  <c r="E4" i="41"/>
  <c r="G4" i="41"/>
  <c r="G8" i="41"/>
  <c r="E8" i="41"/>
  <c r="I4" i="41"/>
  <c r="M5" i="41"/>
  <c r="O4" i="41"/>
  <c r="C4" i="41"/>
  <c r="C8" i="41"/>
  <c r="C122" i="5"/>
  <c r="B122" i="5"/>
  <c r="E120" i="5"/>
  <c r="B120" i="5"/>
  <c r="C120" i="5"/>
  <c r="E118" i="5"/>
  <c r="B118" i="5"/>
  <c r="D118" i="5"/>
  <c r="J3" i="11"/>
  <c r="I3" i="11"/>
  <c r="H3" i="11"/>
  <c r="C118" i="5"/>
  <c r="C36" i="7"/>
  <c r="C26" i="6"/>
  <c r="D120" i="5"/>
</calcChain>
</file>

<file path=xl/sharedStrings.xml><?xml version="1.0" encoding="utf-8"?>
<sst xmlns="http://schemas.openxmlformats.org/spreadsheetml/2006/main" count="7184" uniqueCount="462">
  <si>
    <t>Lat (X)</t>
  </si>
  <si>
    <t>Long (Y)</t>
  </si>
  <si>
    <t>Jenis Perlengkapan</t>
  </si>
  <si>
    <t>Jenis Rambu</t>
  </si>
  <si>
    <t>Keterangan</t>
  </si>
  <si>
    <t>Kondisi</t>
  </si>
  <si>
    <t>Rambu Lalu Lintas</t>
  </si>
  <si>
    <t>Larangan masuk bagi kendaraan bermotor dengan jumlah berat yang di izinkan (JBI) sama atau lebih dari 5 ton</t>
  </si>
  <si>
    <t>Rusak ringan</t>
  </si>
  <si>
    <t>2d5</t>
  </si>
  <si>
    <t>2c</t>
  </si>
  <si>
    <t>Peringatan tanjakan landai</t>
  </si>
  <si>
    <t>1a</t>
  </si>
  <si>
    <t>Peringatan tikungan ke kiri</t>
  </si>
  <si>
    <t>1e</t>
  </si>
  <si>
    <t>Peringatan tikungan tajam ke kiri</t>
  </si>
  <si>
    <t>2a</t>
  </si>
  <si>
    <t>Peringatan turunan landai</t>
  </si>
  <si>
    <t>122. 715795</t>
  </si>
  <si>
    <t>122. 716306</t>
  </si>
  <si>
    <t>1b</t>
  </si>
  <si>
    <t>Peringatan tikungan ke kanan</t>
  </si>
  <si>
    <t>1i</t>
  </si>
  <si>
    <t>Peringatan Banyak Tikungan dengan Tikungan Pertama ke Kiri</t>
  </si>
  <si>
    <t>3g</t>
  </si>
  <si>
    <t>Peringatan jalan bergelombang</t>
  </si>
  <si>
    <t>1j</t>
  </si>
  <si>
    <t>Peringatan Banyak Tikungan dengan Tikungan Pertama ke Kanan</t>
  </si>
  <si>
    <t>1w</t>
  </si>
  <si>
    <t>Peringatan Jembatan Peringatan Penyempitan Bagan Jalinan Jalan Tertentu</t>
  </si>
  <si>
    <t>11d &amp; 11e</t>
  </si>
  <si>
    <t>Pengarah Tikungan ke Kiri &amp; Pengarah Tikungan ke Kanan</t>
  </si>
  <si>
    <t>4b17</t>
  </si>
  <si>
    <t>Peringatan Persimpangan Tiga Sisi Kanan (Ditempatkan pada Lengan Mayor)</t>
  </si>
  <si>
    <t>4b18</t>
  </si>
  <si>
    <t>4b16</t>
  </si>
  <si>
    <t>Peringatan Persimpangan Tiga Sisi Kiri (Ditempatkan pada Lengan Mayor)</t>
  </si>
  <si>
    <t>6a1</t>
  </si>
  <si>
    <t>Petunjuk Lokasi Masjid</t>
  </si>
  <si>
    <t>6c</t>
  </si>
  <si>
    <t>Peringatan Banyak Lalu Lintas Pejalan Kaki Anak-anak</t>
  </si>
  <si>
    <t>Zebra Cross</t>
  </si>
  <si>
    <t>-</t>
  </si>
  <si>
    <t>Masjid Al-Muhajirin</t>
  </si>
  <si>
    <t>1f</t>
  </si>
  <si>
    <t>Peringatan Tikungan Tajam ke Kiri</t>
  </si>
  <si>
    <t>Peringatan Tikungan Tajam ke Kanan</t>
  </si>
  <si>
    <t>Peringatan Persimpangan Tiga Tipe T (Ditempatkan pada Lengan Minor)</t>
  </si>
  <si>
    <t>4b1</t>
  </si>
  <si>
    <t>Peringatan Simpang Empat Prioritas (Ditempatkan pada Lengan Minor)</t>
  </si>
  <si>
    <t>4b13</t>
  </si>
  <si>
    <t>Peringatan Persimpangan Tiga Serong Kanan</t>
  </si>
  <si>
    <t>MIS AL - AWWALIYAH KARYAMUKTI</t>
  </si>
  <si>
    <t>Peringatan Persimpangan Tiga Sisi Kanan (Ditempatkan pada Lengan Mayor</t>
  </si>
  <si>
    <t>Peringatan Persimpangan Tiga Sisi Kiri (Ditempatkan pada Lengan Mayor</t>
  </si>
  <si>
    <t>4b2</t>
  </si>
  <si>
    <t>Peringatan Simpang Empat Prioritas (Ditempatkan pada Lengan Mayor)</t>
  </si>
  <si>
    <t>6b2</t>
  </si>
  <si>
    <t>Petunjuk Lokasi Balai Kesehatan, Puskesmas, Balai Pertolongan Pertama dan yang Sejenis</t>
  </si>
  <si>
    <t>Baik</t>
  </si>
  <si>
    <t>4a1</t>
  </si>
  <si>
    <t>Peringatan Alat Pemberi Isyarat Lalu Lintas</t>
  </si>
  <si>
    <t>Rusak Ringan</t>
  </si>
  <si>
    <t>4b3</t>
  </si>
  <si>
    <t>MADRASAH ALIYAH MUHAMMADIYAH KABILA</t>
  </si>
  <si>
    <t>4b9</t>
  </si>
  <si>
    <t>Peringatan Persimpangan Tiga Sisi Kanan (Ditempatkan pada Lengan Minor)</t>
  </si>
  <si>
    <t>Peringatan Tikungan ke Kanan</t>
  </si>
  <si>
    <t>SDN 12 Kabila</t>
  </si>
  <si>
    <t>Rusak Berat</t>
  </si>
  <si>
    <t>Pendahulu Petunjuk Jurusan yang Menunjukkan Jurusan yang Dituju</t>
  </si>
  <si>
    <t>RPPJ</t>
  </si>
  <si>
    <t>MASJID HIDAYATULLAH DESA BONGOIME</t>
  </si>
  <si>
    <t>Peringatan Tikungan ke Kiri</t>
  </si>
  <si>
    <t>Rusak RIngan</t>
  </si>
  <si>
    <t>Warning Light</t>
  </si>
  <si>
    <t>Mati</t>
  </si>
  <si>
    <t>MASJID AL WUSTHA</t>
  </si>
  <si>
    <t>MASJID RAUDLATUL JANNAH</t>
  </si>
  <si>
    <t>SDN 3 TILONGKABILA</t>
  </si>
  <si>
    <t>Pita Penggaduh</t>
  </si>
  <si>
    <t>MASJID DARURRAHMAH</t>
  </si>
  <si>
    <t>MASJID NURUL FALAH</t>
  </si>
  <si>
    <t>8a</t>
  </si>
  <si>
    <t>Peringatan (ditegaskan penjelasan jenis peringatan dengan menggunakan papan tambahan)</t>
  </si>
  <si>
    <t>4b10</t>
  </si>
  <si>
    <t>Peringatan Persimpangan Tiga Berganda Sisi Kiri dan Kanan (Ditempatkan pada Lengan Mayor)</t>
  </si>
  <si>
    <t>Hidup</t>
  </si>
  <si>
    <t>4b5</t>
  </si>
  <si>
    <t>Peringatan Persimpangan Tiga Serong Kanan (Ditempatkan pada Lengan Minor)</t>
  </si>
  <si>
    <t>MASJID BESAR AL MUJAHIDIN</t>
  </si>
  <si>
    <t>4b19</t>
  </si>
  <si>
    <t>Peringatan Persimpangan Tiga Tipe Y</t>
  </si>
  <si>
    <t>6f1</t>
  </si>
  <si>
    <t>Petunjuk Lokasi Sekolah</t>
  </si>
  <si>
    <t>ZOSS</t>
  </si>
  <si>
    <t>4b8</t>
  </si>
  <si>
    <t>Peringatan Persimpangan Tiga Sisi Kiri (Ditempatkan pada Lengan Minor)</t>
  </si>
  <si>
    <t>rambu</t>
  </si>
  <si>
    <t>pita</t>
  </si>
  <si>
    <t>zebra</t>
  </si>
  <si>
    <t>warning</t>
  </si>
  <si>
    <t>4b14</t>
  </si>
  <si>
    <t>Peringatan Persimpangan Tiga Berganda Sisi Kiri (Ditempatkan pada Lengan Mayor)</t>
  </si>
  <si>
    <t>4b15</t>
  </si>
  <si>
    <t>Peringatan Persimpangan Tiga Berganda Sisi Kanan (Ditempatkan pada Lengan Mayor)</t>
  </si>
  <si>
    <t>Peringatan Bundaran dengan Prioritas</t>
  </si>
  <si>
    <t>2b7</t>
  </si>
  <si>
    <t>Larangan Masuk bagi Kendaraan Bermotor dengan Kereta Tempel</t>
  </si>
  <si>
    <t>0 5464583</t>
  </si>
  <si>
    <t>MASJID AL MUNIR</t>
  </si>
  <si>
    <t>3b</t>
  </si>
  <si>
    <t>Larangan Parkir</t>
  </si>
  <si>
    <t xml:space="preserve">peringatan </t>
  </si>
  <si>
    <t>Rawan Pohon Tumbang</t>
  </si>
  <si>
    <t>Larangan</t>
  </si>
  <si>
    <t>Rambu Larangan Membunyikan Isyarat Suara</t>
  </si>
  <si>
    <t>MASJID AL MARHAMAH</t>
  </si>
  <si>
    <t>MASJID AL-ADHA III</t>
  </si>
  <si>
    <t>Petunjuk</t>
  </si>
  <si>
    <t>Petunjuk Lokasi Fasilitas Penyeberangan Pejalan Kaki</t>
  </si>
  <si>
    <t>SMP N 3 Gorontalo</t>
  </si>
  <si>
    <t>MASJID DARUSSALAM</t>
  </si>
  <si>
    <t>MASJID AT-TAQWA</t>
  </si>
  <si>
    <t>MASJID NURUL FALLAH</t>
  </si>
  <si>
    <t>MIN 1 KABUPATEN GORONTALO KABUPATEN GORONTALO</t>
  </si>
  <si>
    <t>MASJID JAMI MUHAJIRIN DESA ILOHELUMA KEC. BOLIYOHUTO</t>
  </si>
  <si>
    <t>SDN 1 BOLIYOHUTO</t>
  </si>
  <si>
    <t>6b</t>
  </si>
  <si>
    <t>Peringatan Banyak Lalu Lintas Pejalan Kaki</t>
  </si>
  <si>
    <t>SDN No. 91 Sipatana</t>
  </si>
  <si>
    <t>MASJID AS-SHALIHIN</t>
  </si>
  <si>
    <t>4B8</t>
  </si>
  <si>
    <t>SDN No. 89 Sipatana</t>
  </si>
  <si>
    <t>Larangan Berjalan Terus karena Wajib Memberi Prioritas Kepada Arus Lalu Lintas dari Arah yang Diberi Prioritas</t>
  </si>
  <si>
    <t>3i</t>
  </si>
  <si>
    <t>Peringatan Bagian Tepi Jalan Sebelah Kiri yang Rawan Runtuh</t>
  </si>
  <si>
    <t>SDN 5 Bulango Utara</t>
  </si>
  <si>
    <t>MUSHOLLAH AL ANSHOR</t>
  </si>
  <si>
    <t>MASJID AL MUKHLISIN</t>
  </si>
  <si>
    <t>MASJID FISABILILLAH</t>
  </si>
  <si>
    <t>SDN 2&amp;3 TAPA</t>
  </si>
  <si>
    <t>KEBUTUHAN</t>
  </si>
  <si>
    <t>EKSISTING</t>
  </si>
  <si>
    <t>P</t>
  </si>
  <si>
    <t>SMP NEGERI 1 TAPA KABUPATEN BONE BOLANGO</t>
  </si>
  <si>
    <t>4h</t>
  </si>
  <si>
    <t>Larangan Menjalankan Kendaraan dengan Kecepatan Lebih dari yang Tertulis</t>
  </si>
  <si>
    <t>4b4</t>
  </si>
  <si>
    <t>Peringatan Persimpangan Tiga Serong Kiri (Ditempatkan pada Lengan Minor)</t>
  </si>
  <si>
    <t>MASJID AL-FALAH</t>
  </si>
  <si>
    <t>MASJID AL IKHLAS</t>
  </si>
  <si>
    <t>123 073735</t>
  </si>
  <si>
    <t>Peringatan Simpang Empat Prioritas (Ditempatkan pada Lengan Minor</t>
  </si>
  <si>
    <t>SDN 1 BULANGO SELATAN</t>
  </si>
  <si>
    <t>0 585363</t>
  </si>
  <si>
    <t>0 585263</t>
  </si>
  <si>
    <t>0 5848483</t>
  </si>
  <si>
    <t xml:space="preserve">rambu </t>
  </si>
  <si>
    <t>zebra cross</t>
  </si>
  <si>
    <t>pita penggaduh</t>
  </si>
  <si>
    <t>SDN 08 TILAMUTA</t>
  </si>
  <si>
    <t>4b11</t>
  </si>
  <si>
    <t>Peringatan Persimpangan Tiga Berganda Sisi Kanan dan Kiri (Ditempatkan pada Lengan Mayor)</t>
  </si>
  <si>
    <t>MASJID ARRABIIYAH</t>
  </si>
  <si>
    <t>MASJiD AT-TAQWA</t>
  </si>
  <si>
    <t>3f</t>
  </si>
  <si>
    <t>Peringatan Permukaan Jalan yang Cembung Peringatan Alat Pembatas Kecepatan</t>
  </si>
  <si>
    <t>MASJID AL-JANNAH</t>
  </si>
  <si>
    <t>LPJU</t>
  </si>
  <si>
    <t>TABEL EKSISTING RAMBU LALU LINTAS JALAN BONGO NOL - BONGO SATU</t>
  </si>
  <si>
    <t>Pendahulu Petunjuk Jurusan yang menunjukkan jurusan yang dituju</t>
  </si>
  <si>
    <t xml:space="preserve">Rusak ringan </t>
  </si>
  <si>
    <t xml:space="preserve">Peringatan jembatan  </t>
  </si>
  <si>
    <t>TABEL KEBUTUHAN RAMBU LALU LINTAS JALAN BONGO NOL - BONGO SATU</t>
  </si>
  <si>
    <t>6b3</t>
  </si>
  <si>
    <t>Peringatan Turunan Landai</t>
  </si>
  <si>
    <t>1d</t>
  </si>
  <si>
    <t>Peringatan Tikungan Ganda dengan Tikungan Pertama ke Kanan</t>
  </si>
  <si>
    <t>Petunjuk lokasi Masjid</t>
  </si>
  <si>
    <t>SDN 15 Paguyaman</t>
  </si>
  <si>
    <t>Peringatan Jembatan</t>
  </si>
  <si>
    <t>1c</t>
  </si>
  <si>
    <t>Peringatan Tikungan Ganda dengan Tikungan Pertama ke Kiri</t>
  </si>
  <si>
    <t>Pengarah Tikungan Kiri dan Kanan</t>
  </si>
  <si>
    <t>Peringatan Simpang Empat Prioritas (Ditempatkan pada lengan minor)</t>
  </si>
  <si>
    <t>APILL</t>
  </si>
  <si>
    <t>TABEL KEBUTUHAN RAMBU LALU LINTAS JALAN TOTO UTARA</t>
  </si>
  <si>
    <t>TABEL EKSISTING RAMBU LALU LINTAS JALAN TOTO UTARA</t>
  </si>
  <si>
    <t>TABEL EKSISTING RAMBU LALU LINTAS JALAN SALEH KADIR</t>
  </si>
  <si>
    <t>TABEL KEBUTUHAN RAMBU LALU LINTAS JALAN SALEH KADIR</t>
  </si>
  <si>
    <t>Peringatan permukaan jalan cembung peringatan alat pembatas kecepatan</t>
  </si>
  <si>
    <t>Peringatan tikungan tajam ke kanan</t>
  </si>
  <si>
    <t>Peringatan simpang empat prioritas (ditempatkan pada lengan mayor)</t>
  </si>
  <si>
    <t xml:space="preserve">6a </t>
  </si>
  <si>
    <t>Peringatan Banyak Lalu Lintas Pejalan Kaki Menggunakan Fasilitas Penyeberangan</t>
  </si>
  <si>
    <t xml:space="preserve">Peringatan Jembatan </t>
  </si>
  <si>
    <t>Peringatan Persimpangan Tiga Berganda Sisi Kiri dan Kanan (Ditempatkan pada lengan mayor)</t>
  </si>
  <si>
    <t>5e</t>
  </si>
  <si>
    <t>Petunjuk lokasi fasilitas penyeberangan pejalan kaki</t>
  </si>
  <si>
    <t>WL</t>
  </si>
  <si>
    <t>Peringatan Persimpangan Tiga Berganda Sisi Kanan dan Kiri (Ditempatkan pada lengan mayor)</t>
  </si>
  <si>
    <t>TABEL KEBUTUHAN RAMBU LALU LINTAS JALAN ALOEI SABOE</t>
  </si>
  <si>
    <t>TABEL EKSISTING RAMBU LALU LINTAS JALAN ALOEI SABOE</t>
  </si>
  <si>
    <t>Peringatan persimpangan tiga tipe T (ditempatkan pada lengan minor)</t>
  </si>
  <si>
    <t>TABEL KEBUTUHAN RAMBU LALU LINTAS JALAN TINALOGA</t>
  </si>
  <si>
    <t>TABEL EKSISTING RAMBU LALU LINTAS JALAN TINALOGA</t>
  </si>
  <si>
    <t>TABEL EKSISTING RAMBU LALU LINTAS JALAN HUNGGALUWA-DAENA-OMBULO</t>
  </si>
  <si>
    <t>TABEL KEBUTUHAN RAMBU LALU LINTAS JALAN HUNGGALUWA-DAENA-OMBULO</t>
  </si>
  <si>
    <t>Petunjuk lokasi sekolah</t>
  </si>
  <si>
    <t>Larangan masuk bagi kendaraan bermotor dengan jumlah berat yang diizinkan (JBI) sama atau lebih dari 5T</t>
  </si>
  <si>
    <t>Rusak berat</t>
  </si>
  <si>
    <t>19 Unit</t>
  </si>
  <si>
    <t>peringatan tikungan ke kiri</t>
  </si>
  <si>
    <t>peringatan tikungan ke kanan</t>
  </si>
  <si>
    <t>peringatan tanjakan landai</t>
  </si>
  <si>
    <t>peringatan turunan landai</t>
  </si>
  <si>
    <t>peringatan tikungan tajam ke kanan</t>
  </si>
  <si>
    <t>peringatan tikungan tajam ke kiri</t>
  </si>
  <si>
    <t>84 Unit</t>
  </si>
  <si>
    <t>TABEL KEBUTUHAN RAMBU LALU LINTAS JALAN WONGKADITI, TALANGO OLUHUTA</t>
  </si>
  <si>
    <t>Peringatan simpang empat prioritas (ditempatkan pada lengan minor)</t>
  </si>
  <si>
    <t xml:space="preserve">peringatan jembatan </t>
  </si>
  <si>
    <t>TABEL EKSISTING RAMBU LALU LINTAS JALAN LABANU TOLONGIO</t>
  </si>
  <si>
    <t>11 e</t>
  </si>
  <si>
    <t>Pengarah tikungan ke kanan</t>
  </si>
  <si>
    <t>Peringatan (ditegaskan penjelasan jneis peringatan dengan menggunakan papan tambahan)</t>
  </si>
  <si>
    <t>Larangan menjalankan kendaraann dengan kecepatan lebih dari yang tertulis</t>
  </si>
  <si>
    <t>Pendahulu Petunjuk Jurusan yang menunjuukan jurusan yang dituju</t>
  </si>
  <si>
    <t>1q</t>
  </si>
  <si>
    <t>11d &amp; 11 e</t>
  </si>
  <si>
    <t>Pengarah tikungan ke kiri dan tikungan ke kanan</t>
  </si>
  <si>
    <t>2b</t>
  </si>
  <si>
    <t>Peringatan turunan curam</t>
  </si>
  <si>
    <t>11 e &amp; 11 e</t>
  </si>
  <si>
    <t>2d</t>
  </si>
  <si>
    <t>Peringatan tanjakan curam</t>
  </si>
  <si>
    <t>Peringatan persimpangan tiga sisi kiri (ditempatkan pada lengan mayor)</t>
  </si>
  <si>
    <t>Peringatan Persimpangan Tiga Sisi Kanan (ditempatkan pada lengan mayor)</t>
  </si>
  <si>
    <t>1h</t>
  </si>
  <si>
    <t>Peringatan tikungan tajam ganda dengan tikungan pertama ke kiri</t>
  </si>
  <si>
    <t>Peringatan Persimpangan Tiga Sisi Kanan (ditempatkan pada lengan minor)</t>
  </si>
  <si>
    <t>Peringatan persimpangan tiga tipe Y</t>
  </si>
  <si>
    <t>4b20</t>
  </si>
  <si>
    <t>3e</t>
  </si>
  <si>
    <t>Peringatan permukaan jalan yang cekung'</t>
  </si>
  <si>
    <t>TABEL KEBUTUHAN RAMBU LALU LINTAS JALAN LABANU TOLONGIO</t>
  </si>
  <si>
    <t>TABEL EKSISTING RAMBU LALU LINTAS JALAN BOIDU-LONGALO-DULAMAYO</t>
  </si>
  <si>
    <t>TABEL KEBUTUHAN RAMBU LALU LINTAS JALAN BOIDU-LONGALO-DULAMAYO</t>
  </si>
  <si>
    <t>Peringatan Persimpangan Tiga Sisi Kiri (Ditempatkan pada lengan minor)</t>
  </si>
  <si>
    <t xml:space="preserve">Rusak Ringan </t>
  </si>
  <si>
    <t>baik</t>
  </si>
  <si>
    <t>Pengarah tikungan ke kiri dan ke kanan</t>
  </si>
  <si>
    <t>3j</t>
  </si>
  <si>
    <t>Peringatan Bagian Tepi Jalan Sebelah Kanan yang Rawan Runtuh</t>
  </si>
  <si>
    <t>Petunjuk lokasi masjid</t>
  </si>
  <si>
    <t>Peringatan Banyak Lalu Lintas Pejalan Kaki dan anak anak</t>
  </si>
  <si>
    <t xml:space="preserve">Cermin Tikungan </t>
  </si>
  <si>
    <t>Cermin Tikungan</t>
  </si>
  <si>
    <t>Petunjuk lokasi Puskesmas</t>
  </si>
  <si>
    <t xml:space="preserve">Peringatan jembatan </t>
  </si>
  <si>
    <t>0..65377</t>
  </si>
  <si>
    <t>Peringatan jembatan</t>
  </si>
  <si>
    <t>Peringatan Tanjakan Curam</t>
  </si>
  <si>
    <t>Peringatan Turunan Curam</t>
  </si>
  <si>
    <t>Peringatan Persimpangan Tiga Tipe T (Ditempatkan pada lengan Minor)</t>
  </si>
  <si>
    <t>6a</t>
  </si>
  <si>
    <t>Peringtan Alat Pemberi Isyarat Lalu Lintas</t>
  </si>
  <si>
    <t xml:space="preserve">Baik </t>
  </si>
  <si>
    <t>Peringatan Persimpangan Tiga Sisi Kanan (Ditempatkan pada lengan mayor)</t>
  </si>
  <si>
    <t xml:space="preserve">Peringatan Banyak Lalu Lintas Pejalan Kaki Anak Anak </t>
  </si>
  <si>
    <t>e</t>
  </si>
  <si>
    <t>6b4</t>
  </si>
  <si>
    <t>Petunjuk Lokasi SPBU</t>
  </si>
  <si>
    <t>Peringatan Persimpangan Tiga berganda Sisi Kanan dan kiri (Ditempatkan pada Lengan mayor)</t>
  </si>
  <si>
    <t>Perintah Belok ke Arah Kiri</t>
  </si>
  <si>
    <t>`4b15</t>
  </si>
  <si>
    <t>Peringatan Persimpangan Tiga Berganda Sisi Kanan (Ditempatkan pada Lengan mayor)</t>
  </si>
  <si>
    <t>Rambu Lalu lintas</t>
  </si>
  <si>
    <t>Peringatan Persimpangan Tiga Berganda Sisi Kiri (Ditempatkan pada Lengan mayor)</t>
  </si>
  <si>
    <t>Peringatan Simpang Empat prioritas (Ditempatkan pada lengan minor)</t>
  </si>
  <si>
    <t>2b5</t>
  </si>
  <si>
    <t>Larangan Masuk bagi Mobil Bus</t>
  </si>
  <si>
    <t>TABEL EKSISTING RAMBU LALU LINTAS JALAN BERINGIN</t>
  </si>
  <si>
    <t>TABEL KEBUTUHAN RAMBU LALU LINTAS JALAN BERINGIN</t>
  </si>
  <si>
    <t>TABEL EKSISTING RAMBU LALU LINTAS JALAN BRIGJEN PIOLA ISA</t>
  </si>
  <si>
    <t>TABEL KEBUTUHAN RAMBU LALU LINTAS JALAN BRIGJEN PIOLA ISA</t>
  </si>
  <si>
    <t>Peringatan Banyak Lalu Lintas Pejalan Kaki Anak - Anak</t>
  </si>
  <si>
    <t>Peringatan Simpang Empat Prioritas (ditempatkan pada lengan mayor)</t>
  </si>
  <si>
    <t xml:space="preserve">Peringatan Banyak Lalu Lintas Pejalan Kaki Menggunakan Fasilitas penyebrangan </t>
  </si>
  <si>
    <t>4d</t>
  </si>
  <si>
    <t>Larangan Menyalip Kendaraan Lain</t>
  </si>
  <si>
    <t>Peringatan Banyak Lalu Lintas Pejalan Kaki
Anak-anak</t>
  </si>
  <si>
    <t>6a2</t>
  </si>
  <si>
    <t>Peringatan Persimpangan Tiga Tipe T
(Ditempatkan pada Lengan Minor)</t>
  </si>
  <si>
    <t>TABEL EKSISTING RAMBU LALU LINTAS JALAN RUNI HEMETO</t>
  </si>
  <si>
    <t>TABEL KEBUTUHAN RAMBU LALU LINTAS JALAN RUNI HEMETO</t>
  </si>
  <si>
    <t>1k</t>
  </si>
  <si>
    <t>Peringatan Persimpangan Tiga Sisi Kiri (ditempatkan pada lengan mayor)</t>
  </si>
  <si>
    <t xml:space="preserve">Petunjuk Lokasi Sekolah </t>
  </si>
  <si>
    <t>1g</t>
  </si>
  <si>
    <t>Peringatan Tikungan Tajam Ganda dengan Tikungan Pertama ke Kiri</t>
  </si>
  <si>
    <t xml:space="preserve">Peringatan Persimpangan Tiga Sisi Kiri </t>
  </si>
  <si>
    <t>Peringatan Tikungan Ke Kanan</t>
  </si>
  <si>
    <t>Peringatan Tikungan Tajam Ke Kanan</t>
  </si>
  <si>
    <t>PeringatanTikungan Ganda dengan Tikungan Pertama ke Kiri</t>
  </si>
  <si>
    <t>PeringatanTikungan Ganda dengan Tikungan Pertama ke Kanan</t>
  </si>
  <si>
    <t>Peringatan Persimpangan Tiga Sisi kiri (ditempatkan pada lengan minor)</t>
  </si>
  <si>
    <t>4b6</t>
  </si>
  <si>
    <t>Peringatan Persimpangan Tiga Serong Kiri(Ditempatkan Pada Lengan Mayor)</t>
  </si>
  <si>
    <t>4b7</t>
  </si>
  <si>
    <t>Peringatan Persimpangan Tiga Serong Kanan (Ditempatkan Pada Lengan Mayor)</t>
  </si>
  <si>
    <t>Peringatan Jalan Bergelombang</t>
  </si>
  <si>
    <t>Peringatan Persimpangan Tiga Sisi Kanan (Ditempatkan pada lengan minor)</t>
  </si>
  <si>
    <t>Peringatan Simpang 4 Prioritas (ditempatkan pada lengan mayor)</t>
  </si>
  <si>
    <t>Peringatan Banyak Tikungan dengan Tikungan Petama ke Kanan</t>
  </si>
  <si>
    <t>TABEL EKSISTING RAMBU LALU LINTAS JALAN ALADI TULABOLO</t>
  </si>
  <si>
    <t>TABEL KEBUTUHAN RAMBU LALU LINTAS JALAN ALADI TULABOLO</t>
  </si>
  <si>
    <t>4i</t>
  </si>
  <si>
    <t>Larangan Berjalan Terus Karena Wajib Memberi Prioritas Kepada Arus Lalu Lintas dari Arah yang diberi Prioritas</t>
  </si>
  <si>
    <t>Petunjuk Lokasi Fasilitas Penyebrangan Pejalan kaki</t>
  </si>
  <si>
    <t>Peringatan Simpang Empat Prioritas (Ditempatkan pada lengan mayor)</t>
  </si>
  <si>
    <t>Pendahulu Petunjuk Jurusan yang Menunjukkan Jurusan yang dituju</t>
  </si>
  <si>
    <t>Peringatan Persimpangan Tiga Sisi Kiri (Ditempatkan pada lengan mayor)</t>
  </si>
  <si>
    <t>Peringatan Persimpangan Tiga Sisi Kanan (ditempatkan di lengan minor)</t>
  </si>
  <si>
    <t>Peringatan Persimpangan Tiga Sisi Kiri (ditempatkan pada lengan minor)</t>
  </si>
  <si>
    <t xml:space="preserve">4d </t>
  </si>
  <si>
    <t>Pendahulu Petunjuk Jurusan yang Menunjukkan Jurusan yang dituju dan WL</t>
  </si>
  <si>
    <t>TABEL EKSISTING RAMBU LALU LINTAS JALAN MOH. THAYEB GOBEL</t>
  </si>
  <si>
    <t>TABEL KEBUTUHAN RAMBU LALU LINTAS JALAN MOH THAYEB GOBEL</t>
  </si>
  <si>
    <t>Pendahulu Petunjuk Jurusan pada Persimpangan di Depan</t>
  </si>
  <si>
    <t>APILL SMEA Garuda</t>
  </si>
  <si>
    <t>APILL BRI ANDALAS</t>
  </si>
  <si>
    <t>Peringatan Persimpangan Tiga Berganda Sisi Kiri dan Kanan (ditempatkan pada lengan mayor)</t>
  </si>
  <si>
    <t>APILL RUDIS WAGUB</t>
  </si>
  <si>
    <t xml:space="preserve">APILL </t>
  </si>
  <si>
    <t>APILL DINKES</t>
  </si>
  <si>
    <t>TABEL EKSISTING RAMBU LALU LINTAS JALAN JHON ARYO KATILI</t>
  </si>
  <si>
    <t>TABEL KEBUTUHAN RAMBU LALU LINTAS JALAN JHON ARYO KATILI</t>
  </si>
  <si>
    <t>Rambu Petunjuk dengan Kata - Kata (Kawasan Tertib Lalu Lintas)</t>
  </si>
  <si>
    <t xml:space="preserve">Peringatan Alat Pemberi Isyarat Lalu Lintas </t>
  </si>
  <si>
    <t>TABEL EKSISTING RAMBU LALU LINTAS JALAN RAJA EYATO</t>
  </si>
  <si>
    <t>TABEL KEBUTUHAN RAMBU LALU LINTAS JALAN RAJA EYATO</t>
  </si>
  <si>
    <t>Peringatan Persimpangan Tiga Berganda Sisi Kiri dan Kanan ( Ditempatkan pada lengan mayor)</t>
  </si>
  <si>
    <t>Peringatan Tikungan Kekiri</t>
  </si>
  <si>
    <t>Cermin Tikung</t>
  </si>
  <si>
    <t xml:space="preserve">MASJID </t>
  </si>
  <si>
    <t>TABEL EKSISTING RAMBU LALU LINTAS JALAN PANGADAA BAKTI</t>
  </si>
  <si>
    <t>TABEL KEBUTUHAN RAMBU LALU LINTAS JALAN PANGADAA BAKTI</t>
  </si>
  <si>
    <t>larangan masuk bagi kendaraan bermotor dengan jumlah berat yang diizinkan (JBI) sama atau lebih dari 5Ton</t>
  </si>
  <si>
    <t>rusak ringan</t>
  </si>
  <si>
    <t>Peringatan banyak tikungan dengan tikungan pertama ke kiri</t>
  </si>
  <si>
    <t>Peringatan persimpangan tiga tipe T</t>
  </si>
  <si>
    <t>peringatan jembatan</t>
  </si>
  <si>
    <t>peringatan tikung ke kanan</t>
  </si>
  <si>
    <t>peringatan tikung ke kiri</t>
  </si>
  <si>
    <t>Peringatan banyak tikungan dengan tikungan pertama ke kanan</t>
  </si>
  <si>
    <t>RAMBU LALU LINTAS</t>
  </si>
  <si>
    <t>WARNING LIGHT</t>
  </si>
  <si>
    <t>ZEBRA CROSS</t>
  </si>
  <si>
    <t>PITA PENGGADUH</t>
  </si>
  <si>
    <t>REKAP EKSISTING</t>
  </si>
  <si>
    <t>TABEL EKSISTING RAMBU LALU LINTAS JALAN USMAN IKHSAN</t>
  </si>
  <si>
    <t>PERINGATAN (KUNING)</t>
  </si>
  <si>
    <t>PERINTAH (BIRU)</t>
  </si>
  <si>
    <t>RPPJ (Rambu Pendahulu Petunjuk Jalan)</t>
  </si>
  <si>
    <t>Peringatan Simpang Empat Prioritas (Ditempatkan pada Lengan Mayor</t>
  </si>
  <si>
    <t>Kawasan Rawan Banjir</t>
  </si>
  <si>
    <t>Pengarah Tikungan ke Kiri</t>
  </si>
  <si>
    <t>BAIK</t>
  </si>
  <si>
    <t>RUSAK RINGAN</t>
  </si>
  <si>
    <t>RUSAK BERAT</t>
  </si>
  <si>
    <t>Peringatan Persimpangan Tiga Berganda Sisi Kiri dan Kanan</t>
  </si>
  <si>
    <t>LARANGAN (MERAH)</t>
  </si>
  <si>
    <t>TABEL EKSISTING RAMBU LALU LINTAS JALAN BATUDAA-GORONTALO</t>
  </si>
  <si>
    <t>TABEL EKSISTING RAMBU LALU LINTAS JALAN ISIMU-BATUDAA</t>
  </si>
  <si>
    <t>HILANG</t>
  </si>
  <si>
    <t>Kecepatan Maksimum Kendaraan yang Dilarang adalah 30km/jam</t>
  </si>
  <si>
    <t>Larangan Masuk bagi Mobil Barang</t>
  </si>
  <si>
    <t>Batas Akhir Larangan Kecepatan Maksimum 30km/jam</t>
  </si>
  <si>
    <t>Perintah Menggunakan Jalur atau Lajur Lalu Lintas Khusus Sepeda Motor</t>
  </si>
  <si>
    <t>Peringatan Tanjakan Landai</t>
  </si>
  <si>
    <t>Petunjuk Lokasi Vila</t>
  </si>
  <si>
    <t>NO</t>
  </si>
  <si>
    <t>RUAS JALAN PROVINSI</t>
  </si>
  <si>
    <t>KABUPATEN GORONTALO</t>
  </si>
  <si>
    <t>Jl. Pilohayanga - Dulamayo Selatan</t>
  </si>
  <si>
    <t>Isimu - Batudaa</t>
  </si>
  <si>
    <t>Batudaa - Gorontalo</t>
  </si>
  <si>
    <t>Jln. Pangadaa Bakti</t>
  </si>
  <si>
    <t>Jln Saleh Kadir (Hunggaluwa - Dehuwalolo)</t>
  </si>
  <si>
    <t>Jl. Mulyonegoro Karya Mukti</t>
  </si>
  <si>
    <t>Jln. Hunggaluwa - Daenaa - Ombulo</t>
  </si>
  <si>
    <t>Jln. Runi Hemeto</t>
  </si>
  <si>
    <t>Jln. Labanu Tolongio</t>
  </si>
  <si>
    <t>Lakeya - Sidomulyo</t>
  </si>
  <si>
    <t>Parungi Sidomulyo</t>
  </si>
  <si>
    <t>Pilolalenga - Biluhu Tengah</t>
  </si>
  <si>
    <t>KABUPATEN BONE BOLANGO</t>
  </si>
  <si>
    <t>Jl. Talumolo - Buata - Duano</t>
  </si>
  <si>
    <t>Jl. Toto Utara</t>
  </si>
  <si>
    <t>Kabila - Tapa</t>
  </si>
  <si>
    <t>Jl. Boidu-Longalo-Dulamayo</t>
  </si>
  <si>
    <t>Aladi - Tulabolo</t>
  </si>
  <si>
    <t>Wongkaditi, Talango, Oluhuta</t>
  </si>
  <si>
    <t>Gorontalo - Suwawa - Tulabolo</t>
  </si>
  <si>
    <t>Tapa - Atinggola</t>
  </si>
  <si>
    <t>Jl. Inspeksi Tapa - Boidu</t>
  </si>
  <si>
    <t>KABUPATEN BOALEMO</t>
  </si>
  <si>
    <t>Ruas Jl. Molumbulahe - Bubaa</t>
  </si>
  <si>
    <t>Wonggahu - Saritani</t>
  </si>
  <si>
    <t>Modelomo - Pentadu Timur</t>
  </si>
  <si>
    <t>Piloliyanga - Tangga Jaya</t>
  </si>
  <si>
    <t>Bongo nol - Bongo 1</t>
  </si>
  <si>
    <t>Tangkobu - Pentadu</t>
  </si>
  <si>
    <t>Jl. Pentadu - Mananggu</t>
  </si>
  <si>
    <t>Tabulo Karangetan</t>
  </si>
  <si>
    <t>KABUPATEN POHUWATO</t>
  </si>
  <si>
    <t>Ruas Jl. Taluditi - Wanggarasi</t>
  </si>
  <si>
    <t>Ruas Jl. Akses Bandara Imbodu</t>
  </si>
  <si>
    <t>Ruas Jl. Teratai - Sipatana</t>
  </si>
  <si>
    <t>Jl. Imbodu - Patilanggio</t>
  </si>
  <si>
    <t>Jl. Trans Torosiaje</t>
  </si>
  <si>
    <t>Popaya Karya Baru</t>
  </si>
  <si>
    <t>KABUPATEN GORONTALO UTARA</t>
  </si>
  <si>
    <t>Posso - Pakuku</t>
  </si>
  <si>
    <t>Tolinggula Ulu - Cempaka Putih</t>
  </si>
  <si>
    <t>Jl. Ahmad Dahlan</t>
  </si>
  <si>
    <t>Jl. Akses Perkantoran Botu</t>
  </si>
  <si>
    <t>Jl. Brigjen Piola Isa</t>
  </si>
  <si>
    <t>Jl. Cokroaminoto</t>
  </si>
  <si>
    <t>Jl. Pangeran Hidayat</t>
  </si>
  <si>
    <t>Jl. Prof. Jhon A. Katili</t>
  </si>
  <si>
    <t>Jl. Raja Eyato</t>
  </si>
  <si>
    <t>Jl. Moh. Tayeb Gobel</t>
  </si>
  <si>
    <t>Jl. Prof. dr. Aloei Saboe</t>
  </si>
  <si>
    <t>Jl. Tinaloga</t>
  </si>
  <si>
    <t>Jl. Rusli Datau</t>
  </si>
  <si>
    <t>Siendeng Jl. Kancil - Raja Eyato</t>
  </si>
  <si>
    <t>Jl. Kamboja</t>
  </si>
  <si>
    <t>Jl. Beringin</t>
  </si>
  <si>
    <t>Beringin Tenggela (jbt. Jodoh)</t>
  </si>
  <si>
    <t>Jl. Tenilo - Pilolodaa - Iluta</t>
  </si>
  <si>
    <t>Jln. Palma</t>
  </si>
  <si>
    <t>Jln Usman Ikhsan</t>
  </si>
  <si>
    <t>REKAP KEBUTUHAN</t>
  </si>
  <si>
    <t>RUSAK</t>
  </si>
  <si>
    <t>KOTA GORONTALO</t>
  </si>
  <si>
    <t>REKAP KERUSAKAN EKSISTING</t>
  </si>
  <si>
    <t>KETERANGAN</t>
  </si>
  <si>
    <t>2 RUAS JALAN BEUM ADA SURVEY</t>
  </si>
  <si>
    <t>3 RUAS JALAN BEUM ADA SURVEY</t>
  </si>
  <si>
    <t>5 RUAS JALAN BELUM ADA SURVEY</t>
  </si>
  <si>
    <t>6 RUAS JALAN BELUM ADA SURVEY</t>
  </si>
  <si>
    <t>Kabupaten Gorontalo (12 Ruas Jalan)</t>
  </si>
  <si>
    <t>Kabupaten Bone Bolango (9 Ruas Jalan)</t>
  </si>
  <si>
    <t>Kabupaten Boalemo (8 Ruas Jalan)</t>
  </si>
  <si>
    <t>Kabupaten Puhuwato (6 Ruas Jalan)</t>
  </si>
  <si>
    <t>Kabupaten Gorontalo Utara (2 Ruas Jalan)</t>
  </si>
  <si>
    <t>Kota Gorontalo (19 Ruas Jalan)</t>
  </si>
  <si>
    <t>BELUM ADA SURVEY</t>
  </si>
  <si>
    <t>PERSENTASE YANG TERPASANG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</si>
</sst>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0"/>
    <numFmt numFmtId="165" formatCode="#,##0.000000"/>
    <numFmt numFmtId="166" formatCode="#,##0.00000000"/>
    <numFmt numFmtId="167" formatCode="0.000000"/>
    <numFmt numFmtId="168" formatCode="0.0000000"/>
    <numFmt numFmtId="169" formatCode="0.00000000"/>
    <numFmt numFmtId="170" formatCode="0.00000"/>
    <numFmt numFmtId="171" formatCode="#,##0.0000000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75"/>
      <color rgb="FF000000"/>
      <name val="Arial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67" fontId="15" fillId="6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8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7" fontId="0" fillId="6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5" fillId="9" borderId="1" xfId="0" quotePrefix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/>
    <xf numFmtId="0" fontId="2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11" borderId="0" xfId="0" applyFill="1"/>
    <xf numFmtId="0" fontId="2" fillId="11" borderId="4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2" fillId="6" borderId="1" xfId="1" applyFont="1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9" fontId="0" fillId="0" borderId="0" xfId="1" applyFont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sen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233726</xdr:colOff>
      <xdr:row>0</xdr:row>
      <xdr:rowOff>136391</xdr:rowOff>
    </xdr:from>
    <xdr:to>
      <xdr:col>4</xdr:col>
      <xdr:colOff>4158348</xdr:colOff>
      <xdr:row>0</xdr:row>
      <xdr:rowOff>816428</xdr:rowOff>
    </xdr:to>
    <xdr:sp macro="" textlink="">
      <xdr:nvSpPr>
        <xdr:cNvPr id="2" name="Persegi Panjang: Sudut Lengkung 1">
          <a:extLst>
            <a:ext uri="{FF2B5EF4-FFF2-40B4-BE49-F238E27FC236}">
              <a16:creationId xmlns:a16="http://schemas.microsoft.com/office/drawing/2014/main" id="{84CB2F75-9063-B24C-22EB-AFA91CFC9700}"/>
            </a:ext>
          </a:extLst>
        </xdr:cNvPr>
        <xdr:cNvSpPr/>
      </xdr:nvSpPr>
      <xdr:spPr>
        <a:xfrm>
          <a:off x="1104583" y="136391"/>
          <a:ext cx="7647536" cy="68003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Mulyonegoro - Karya Mukti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44824</xdr:rowOff>
    </xdr:from>
    <xdr:to>
      <xdr:col>4</xdr:col>
      <xdr:colOff>4092574</xdr:colOff>
      <xdr:row>0</xdr:row>
      <xdr:rowOff>729239</xdr:rowOff>
    </xdr:to>
    <xdr:sp macro="" textlink="">
      <xdr:nvSpPr>
        <xdr:cNvPr id="2" name="Persegi Panjang: Sudut Lengkung 1">
          <a:extLst>
            <a:ext uri="{FF2B5EF4-FFF2-40B4-BE49-F238E27FC236}">
              <a16:creationId xmlns:a16="http://schemas.microsoft.com/office/drawing/2014/main" id="{283F4F5D-B0B4-4AD7-9430-7AA8FF60E07C}"/>
            </a:ext>
          </a:extLst>
        </xdr:cNvPr>
        <xdr:cNvSpPr/>
      </xdr:nvSpPr>
      <xdr:spPr>
        <a:xfrm>
          <a:off x="1047974" y="44824"/>
          <a:ext cx="7639460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Modelomo-Pentadu</a:t>
          </a:r>
          <a:r>
            <a:rPr lang="en-US" sz="4800" i="0" baseline="0">
              <a:solidFill>
                <a:sysClr val="windowText" lastClr="000000"/>
              </a:solidFill>
            </a:rPr>
            <a:t> Timur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746760</xdr:colOff>
      <xdr:row>0</xdr:row>
      <xdr:rowOff>106680</xdr:rowOff>
    </xdr:from>
    <xdr:to>
      <xdr:col>4</xdr:col>
      <xdr:colOff>3794498</xdr:colOff>
      <xdr:row>0</xdr:row>
      <xdr:rowOff>791095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7F8EAD48-111D-47E0-8BE9-77001C94B9D8}"/>
            </a:ext>
          </a:extLst>
        </xdr:cNvPr>
        <xdr:cNvSpPr/>
      </xdr:nvSpPr>
      <xdr:spPr>
        <a:xfrm>
          <a:off x="746760" y="106680"/>
          <a:ext cx="764259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PARUNGI</a:t>
          </a:r>
          <a:r>
            <a:rPr lang="en-US" sz="4800" i="0" baseline="0">
              <a:solidFill>
                <a:sysClr val="windowText" lastClr="000000"/>
              </a:solidFill>
            </a:rPr>
            <a:t> - SIDOMULYO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86140</xdr:rowOff>
    </xdr:from>
    <xdr:to>
      <xdr:col>4</xdr:col>
      <xdr:colOff>4071137</xdr:colOff>
      <xdr:row>0</xdr:row>
      <xdr:rowOff>770555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5792D68B-168C-4BF9-B538-53B1A28F83EA}"/>
            </a:ext>
          </a:extLst>
        </xdr:cNvPr>
        <xdr:cNvSpPr/>
      </xdr:nvSpPr>
      <xdr:spPr>
        <a:xfrm>
          <a:off x="1020417" y="86140"/>
          <a:ext cx="764259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AHMAD</a:t>
          </a:r>
          <a:r>
            <a:rPr lang="en-US" sz="4800" i="0" baseline="0">
              <a:solidFill>
                <a:sysClr val="windowText" lastClr="000000"/>
              </a:solidFill>
            </a:rPr>
            <a:t> DAHLAN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44824</xdr:rowOff>
    </xdr:from>
    <xdr:to>
      <xdr:col>4</xdr:col>
      <xdr:colOff>4092574</xdr:colOff>
      <xdr:row>0</xdr:row>
      <xdr:rowOff>729239</xdr:rowOff>
    </xdr:to>
    <xdr:sp macro="" textlink="">
      <xdr:nvSpPr>
        <xdr:cNvPr id="2" name="Persegi Panjang: Sudut Lengkung 1">
          <a:extLst>
            <a:ext uri="{FF2B5EF4-FFF2-40B4-BE49-F238E27FC236}">
              <a16:creationId xmlns:a16="http://schemas.microsoft.com/office/drawing/2014/main" id="{C28BC924-06DA-45F6-B90D-B11189FE33D3}"/>
            </a:ext>
          </a:extLst>
        </xdr:cNvPr>
        <xdr:cNvSpPr/>
      </xdr:nvSpPr>
      <xdr:spPr>
        <a:xfrm>
          <a:off x="1047974" y="44824"/>
          <a:ext cx="7639460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Pilolalenga-Tangga</a:t>
          </a:r>
          <a:r>
            <a:rPr lang="en-US" sz="4800" i="0" baseline="0">
              <a:solidFill>
                <a:sysClr val="windowText" lastClr="000000"/>
              </a:solidFill>
            </a:rPr>
            <a:t> J</a:t>
          </a:r>
          <a:r>
            <a:rPr lang="en-US" sz="4800" i="0">
              <a:solidFill>
                <a:sysClr val="windowText" lastClr="000000"/>
              </a:solidFill>
            </a:rPr>
            <a:t>aya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0</xdr:row>
      <xdr:rowOff>60960</xdr:rowOff>
    </xdr:from>
    <xdr:to>
      <xdr:col>4</xdr:col>
      <xdr:colOff>4218678</xdr:colOff>
      <xdr:row>0</xdr:row>
      <xdr:rowOff>745375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6259F131-B65B-4DA4-BA9C-01500AA5D8B9}"/>
            </a:ext>
          </a:extLst>
        </xdr:cNvPr>
        <xdr:cNvSpPr/>
      </xdr:nvSpPr>
      <xdr:spPr>
        <a:xfrm>
          <a:off x="1165860" y="60960"/>
          <a:ext cx="764767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PANGERAN</a:t>
          </a:r>
          <a:r>
            <a:rPr lang="en-US" sz="4800" i="0" baseline="0">
              <a:solidFill>
                <a:sysClr val="windowText" lastClr="000000"/>
              </a:solidFill>
            </a:rPr>
            <a:t> HIDAYAT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0</xdr:row>
      <xdr:rowOff>60960</xdr:rowOff>
    </xdr:from>
    <xdr:to>
      <xdr:col>4</xdr:col>
      <xdr:colOff>4162798</xdr:colOff>
      <xdr:row>0</xdr:row>
      <xdr:rowOff>745375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23092932-C9A1-47C1-90DD-06EE9B7D9222}"/>
            </a:ext>
          </a:extLst>
        </xdr:cNvPr>
        <xdr:cNvSpPr/>
      </xdr:nvSpPr>
      <xdr:spPr>
        <a:xfrm>
          <a:off x="1104900" y="60960"/>
          <a:ext cx="765275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COKROAMINOTO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44824</xdr:rowOff>
    </xdr:from>
    <xdr:to>
      <xdr:col>4</xdr:col>
      <xdr:colOff>4092574</xdr:colOff>
      <xdr:row>0</xdr:row>
      <xdr:rowOff>729239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9896BBBA-886C-4417-A222-873312FB9823}"/>
            </a:ext>
          </a:extLst>
        </xdr:cNvPr>
        <xdr:cNvSpPr/>
      </xdr:nvSpPr>
      <xdr:spPr>
        <a:xfrm>
          <a:off x="1048870" y="44824"/>
          <a:ext cx="764259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RUSLI</a:t>
          </a:r>
          <a:r>
            <a:rPr lang="en-US" sz="4800" i="0" baseline="0">
              <a:solidFill>
                <a:sysClr val="windowText" lastClr="000000"/>
              </a:solidFill>
            </a:rPr>
            <a:t> DATAU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279168</xdr:colOff>
      <xdr:row>0</xdr:row>
      <xdr:rowOff>47105</xdr:rowOff>
    </xdr:from>
    <xdr:to>
      <xdr:col>4</xdr:col>
      <xdr:colOff>4203988</xdr:colOff>
      <xdr:row>0</xdr:row>
      <xdr:rowOff>731520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D145A5F7-0CE3-499A-8962-62B424F41427}"/>
            </a:ext>
          </a:extLst>
        </xdr:cNvPr>
        <xdr:cNvSpPr/>
      </xdr:nvSpPr>
      <xdr:spPr>
        <a:xfrm>
          <a:off x="1147848" y="47105"/>
          <a:ext cx="7651000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Kabila</a:t>
          </a:r>
          <a:r>
            <a:rPr lang="en-US" sz="4800" i="0" baseline="0">
              <a:solidFill>
                <a:sysClr val="windowText" lastClr="000000"/>
              </a:solidFill>
            </a:rPr>
            <a:t> - Tapa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3916418</xdr:colOff>
      <xdr:row>0</xdr:row>
      <xdr:rowOff>684415</xdr:rowOff>
    </xdr:to>
    <xdr:sp macro="" textlink="">
      <xdr:nvSpPr>
        <xdr:cNvPr id="4" name="Persegi Panjang: Sudut Lengkung 3">
          <a:extLst>
            <a:ext uri="{FF2B5EF4-FFF2-40B4-BE49-F238E27FC236}">
              <a16:creationId xmlns:a16="http://schemas.microsoft.com/office/drawing/2014/main" id="{4C3F709A-3E7F-4B12-9F69-59D130D84C83}"/>
            </a:ext>
          </a:extLst>
        </xdr:cNvPr>
        <xdr:cNvSpPr/>
      </xdr:nvSpPr>
      <xdr:spPr>
        <a:xfrm>
          <a:off x="868680" y="0"/>
          <a:ext cx="7642598" cy="6844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800" i="0">
              <a:solidFill>
                <a:sysClr val="windowText" lastClr="000000"/>
              </a:solidFill>
            </a:rPr>
            <a:t>TAPA</a:t>
          </a:r>
          <a:r>
            <a:rPr lang="en-US" sz="4800" i="0" baseline="0">
              <a:solidFill>
                <a:sysClr val="windowText" lastClr="000000"/>
              </a:solidFill>
            </a:rPr>
            <a:t> - ATINGGOLA</a:t>
          </a:r>
          <a:endParaRPr lang="en-US" sz="4800" i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view="pageBreakPreview" zoomScale="70" zoomScaleNormal="40" zoomScaleSheetLayoutView="70" workbookViewId="0">
      <selection activeCell="A92" sqref="A92:E98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6" ht="74.400000000000006" customHeight="1"/>
    <row r="2" spans="1:6" ht="32.4" customHeight="1">
      <c r="A2" s="121" t="s">
        <v>143</v>
      </c>
      <c r="B2" s="121"/>
      <c r="C2" s="121"/>
      <c r="D2" s="121"/>
      <c r="E2" s="121"/>
      <c r="F2" s="121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8.8">
      <c r="A4" s="3">
        <v>0.63127999999999995</v>
      </c>
      <c r="B4" s="4">
        <v>122.7213933</v>
      </c>
      <c r="C4" s="5" t="s">
        <v>6</v>
      </c>
      <c r="D4" s="3" t="s">
        <v>9</v>
      </c>
      <c r="E4" s="6" t="s">
        <v>7</v>
      </c>
      <c r="F4" s="3" t="s">
        <v>8</v>
      </c>
    </row>
    <row r="5" spans="1:6">
      <c r="A5" s="10">
        <v>0.64703999999999995</v>
      </c>
      <c r="B5" s="5">
        <v>122.71921829999999</v>
      </c>
      <c r="C5" s="12" t="s">
        <v>6</v>
      </c>
      <c r="D5" s="12" t="s">
        <v>22</v>
      </c>
      <c r="E5" s="9" t="s">
        <v>23</v>
      </c>
      <c r="F5" s="12" t="s">
        <v>8</v>
      </c>
    </row>
    <row r="6" spans="1:6">
      <c r="A6" s="22"/>
      <c r="C6" s="23"/>
      <c r="D6" s="23"/>
      <c r="E6" s="24"/>
      <c r="F6" s="23"/>
    </row>
    <row r="7" spans="1:6" ht="28.8" customHeight="1">
      <c r="A7" s="121" t="s">
        <v>142</v>
      </c>
      <c r="B7" s="121"/>
      <c r="C7" s="121"/>
      <c r="D7" s="121"/>
      <c r="E7" s="121"/>
    </row>
    <row r="8" spans="1:6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</row>
    <row r="9" spans="1:6">
      <c r="A9" s="3">
        <v>0.63219999999999998</v>
      </c>
      <c r="B9" s="8">
        <v>122.72063833</v>
      </c>
      <c r="C9" s="5" t="s">
        <v>6</v>
      </c>
      <c r="D9" s="3" t="s">
        <v>10</v>
      </c>
      <c r="E9" s="6" t="s">
        <v>11</v>
      </c>
    </row>
    <row r="10" spans="1:6">
      <c r="A10" s="5">
        <v>0.63302999999999998</v>
      </c>
      <c r="B10" s="5">
        <v>122.719803</v>
      </c>
      <c r="C10" s="3" t="s">
        <v>6</v>
      </c>
      <c r="D10" s="3" t="s">
        <v>12</v>
      </c>
      <c r="E10" s="3" t="s">
        <v>13</v>
      </c>
    </row>
    <row r="11" spans="1:6">
      <c r="A11" s="5">
        <v>0.63544750000000005</v>
      </c>
      <c r="B11" s="5">
        <v>122.718726</v>
      </c>
      <c r="C11" s="3" t="s">
        <v>6</v>
      </c>
      <c r="D11" s="3" t="s">
        <v>14</v>
      </c>
      <c r="E11" s="3" t="s">
        <v>15</v>
      </c>
    </row>
    <row r="12" spans="1:6">
      <c r="A12" s="5">
        <v>0.63581600000000005</v>
      </c>
      <c r="B12" s="5">
        <v>122.71781300000001</v>
      </c>
      <c r="C12" s="3" t="s">
        <v>6</v>
      </c>
      <c r="D12" s="3" t="s">
        <v>16</v>
      </c>
      <c r="E12" s="3" t="s">
        <v>17</v>
      </c>
    </row>
    <row r="13" spans="1:6">
      <c r="A13" s="5">
        <v>0.63770199999999999</v>
      </c>
      <c r="B13" s="3" t="s">
        <v>18</v>
      </c>
      <c r="C13" s="3" t="s">
        <v>6</v>
      </c>
      <c r="D13" s="3" t="s">
        <v>20</v>
      </c>
      <c r="E13" s="3" t="s">
        <v>21</v>
      </c>
    </row>
    <row r="14" spans="1:6">
      <c r="A14" s="5">
        <v>0.63894399999999996</v>
      </c>
      <c r="B14" s="3" t="s">
        <v>19</v>
      </c>
      <c r="C14" s="3" t="s">
        <v>6</v>
      </c>
      <c r="D14" s="3" t="s">
        <v>12</v>
      </c>
      <c r="E14" s="3" t="s">
        <v>13</v>
      </c>
    </row>
    <row r="15" spans="1:6">
      <c r="A15" s="5">
        <v>0.64279299999999995</v>
      </c>
      <c r="B15" s="5">
        <v>122.719866</v>
      </c>
      <c r="C15" s="3" t="s">
        <v>6</v>
      </c>
      <c r="D15" s="3" t="s">
        <v>12</v>
      </c>
      <c r="E15" s="3" t="s">
        <v>13</v>
      </c>
    </row>
    <row r="16" spans="1:6">
      <c r="A16" s="5">
        <v>0.65315999999999996</v>
      </c>
      <c r="B16" s="5">
        <v>122.71661159999999</v>
      </c>
      <c r="C16" s="12" t="s">
        <v>6</v>
      </c>
      <c r="D16" s="3" t="s">
        <v>12</v>
      </c>
      <c r="E16" s="3" t="s">
        <v>13</v>
      </c>
    </row>
    <row r="17" spans="1:5">
      <c r="A17" s="5">
        <v>0.65372160000000001</v>
      </c>
      <c r="B17" s="5">
        <v>122.716016</v>
      </c>
      <c r="C17" s="12" t="s">
        <v>6</v>
      </c>
      <c r="D17" s="12" t="s">
        <v>20</v>
      </c>
      <c r="E17" s="12" t="s">
        <v>21</v>
      </c>
    </row>
    <row r="18" spans="1:5">
      <c r="A18" s="5">
        <v>0.65380159999999998</v>
      </c>
      <c r="B18" s="5">
        <v>122.7159316</v>
      </c>
      <c r="C18" s="12" t="s">
        <v>6</v>
      </c>
      <c r="D18" s="12" t="s">
        <v>24</v>
      </c>
      <c r="E18" s="12" t="s">
        <v>25</v>
      </c>
    </row>
    <row r="19" spans="1:5">
      <c r="A19" s="5">
        <v>0.6544295</v>
      </c>
      <c r="B19" s="5">
        <v>122.715127591567</v>
      </c>
      <c r="C19" s="12" t="s">
        <v>6</v>
      </c>
      <c r="D19" s="12" t="s">
        <v>24</v>
      </c>
      <c r="E19" s="12" t="s">
        <v>25</v>
      </c>
    </row>
    <row r="20" spans="1:5">
      <c r="A20" s="10">
        <v>0.65508999999999995</v>
      </c>
      <c r="B20" s="5">
        <v>122.71386699999999</v>
      </c>
      <c r="C20" s="12" t="s">
        <v>6</v>
      </c>
      <c r="D20" s="12" t="s">
        <v>22</v>
      </c>
      <c r="E20" s="9" t="s">
        <v>23</v>
      </c>
    </row>
    <row r="21" spans="1:5">
      <c r="A21" s="5">
        <v>0.65384600000000004</v>
      </c>
      <c r="B21" s="5">
        <v>122.71593129999999</v>
      </c>
      <c r="C21" s="12" t="s">
        <v>6</v>
      </c>
      <c r="D21" s="12" t="s">
        <v>26</v>
      </c>
      <c r="E21" s="9" t="s">
        <v>27</v>
      </c>
    </row>
    <row r="22" spans="1:5">
      <c r="A22" s="5">
        <v>0.65608200000000005</v>
      </c>
      <c r="B22" s="5">
        <v>122.7133249</v>
      </c>
      <c r="C22" s="12" t="s">
        <v>6</v>
      </c>
      <c r="D22" s="12" t="s">
        <v>28</v>
      </c>
      <c r="E22" s="12" t="s">
        <v>29</v>
      </c>
    </row>
    <row r="23" spans="1:5">
      <c r="A23" s="5">
        <v>0.65634999999999999</v>
      </c>
      <c r="B23" s="5">
        <v>122.713511</v>
      </c>
      <c r="C23" s="12" t="s">
        <v>6</v>
      </c>
      <c r="D23" s="12" t="s">
        <v>28</v>
      </c>
      <c r="E23" s="12" t="s">
        <v>29</v>
      </c>
    </row>
    <row r="24" spans="1:5">
      <c r="A24" s="5">
        <v>0.65540900000000002</v>
      </c>
      <c r="B24" s="5">
        <v>122.713022</v>
      </c>
      <c r="C24" s="12" t="s">
        <v>6</v>
      </c>
      <c r="D24" s="12" t="s">
        <v>30</v>
      </c>
      <c r="E24" s="12" t="s">
        <v>31</v>
      </c>
    </row>
    <row r="25" spans="1:5">
      <c r="A25" s="5">
        <v>0.65754999999999997</v>
      </c>
      <c r="B25" s="5">
        <v>122.712672</v>
      </c>
      <c r="C25" s="12" t="s">
        <v>6</v>
      </c>
      <c r="D25" s="12" t="s">
        <v>16</v>
      </c>
      <c r="E25" s="12" t="s">
        <v>17</v>
      </c>
    </row>
    <row r="26" spans="1:5">
      <c r="A26" s="5">
        <v>0.65815500000000005</v>
      </c>
      <c r="B26" s="5">
        <v>122.71191829999999</v>
      </c>
      <c r="C26" s="12" t="s">
        <v>6</v>
      </c>
      <c r="D26" s="12" t="s">
        <v>32</v>
      </c>
      <c r="E26" s="12" t="s">
        <v>33</v>
      </c>
    </row>
    <row r="27" spans="1:5">
      <c r="A27" s="5">
        <v>0.65849159999999995</v>
      </c>
      <c r="B27" s="5">
        <v>122.711493</v>
      </c>
      <c r="C27" s="12" t="s">
        <v>6</v>
      </c>
      <c r="D27" s="12" t="s">
        <v>35</v>
      </c>
      <c r="E27" s="12" t="s">
        <v>36</v>
      </c>
    </row>
    <row r="28" spans="1:5">
      <c r="A28" s="5">
        <v>0.65913489999999997</v>
      </c>
      <c r="B28" s="11">
        <v>122.710685</v>
      </c>
      <c r="C28" s="12" t="s">
        <v>6</v>
      </c>
      <c r="D28" s="3" t="s">
        <v>12</v>
      </c>
      <c r="E28" s="3" t="s">
        <v>13</v>
      </c>
    </row>
    <row r="29" spans="1:5">
      <c r="A29" s="5">
        <v>0.66220829999999997</v>
      </c>
      <c r="B29" s="5">
        <v>122.7036166</v>
      </c>
      <c r="C29" s="12" t="s">
        <v>6</v>
      </c>
      <c r="D29" s="12" t="s">
        <v>24</v>
      </c>
      <c r="E29" s="12" t="s">
        <v>25</v>
      </c>
    </row>
    <row r="30" spans="1:5">
      <c r="A30" s="5">
        <v>0.66220829999999997</v>
      </c>
      <c r="B30" s="5">
        <v>122.7036166</v>
      </c>
      <c r="C30" s="12" t="s">
        <v>6</v>
      </c>
      <c r="D30" s="12" t="s">
        <v>24</v>
      </c>
      <c r="E30" s="12" t="s">
        <v>25</v>
      </c>
    </row>
    <row r="31" spans="1:5">
      <c r="A31" s="5">
        <v>0.66337199999999996</v>
      </c>
      <c r="B31" s="5">
        <v>122.700855</v>
      </c>
      <c r="C31" s="12" t="s">
        <v>6</v>
      </c>
      <c r="D31" s="12" t="s">
        <v>37</v>
      </c>
      <c r="E31" s="12" t="s">
        <v>38</v>
      </c>
    </row>
    <row r="32" spans="1:5">
      <c r="A32" s="5">
        <v>0.66365399999999997</v>
      </c>
      <c r="B32" s="5">
        <v>122.700267</v>
      </c>
      <c r="C32" s="12" t="s">
        <v>6</v>
      </c>
      <c r="D32" s="12" t="s">
        <v>37</v>
      </c>
      <c r="E32" s="12" t="s">
        <v>38</v>
      </c>
    </row>
    <row r="33" spans="1:5">
      <c r="A33" s="10">
        <v>0.66374829999999996</v>
      </c>
      <c r="B33" s="10">
        <v>122.6999</v>
      </c>
      <c r="C33" s="12" t="s">
        <v>6</v>
      </c>
      <c r="D33" s="12" t="s">
        <v>32</v>
      </c>
      <c r="E33" s="12" t="s">
        <v>33</v>
      </c>
    </row>
    <row r="34" spans="1:5">
      <c r="A34" s="5">
        <v>0.66401299999999996</v>
      </c>
      <c r="B34" s="5">
        <v>122.699333</v>
      </c>
      <c r="C34" s="12" t="s">
        <v>6</v>
      </c>
      <c r="D34" s="12" t="s">
        <v>35</v>
      </c>
      <c r="E34" s="12" t="s">
        <v>36</v>
      </c>
    </row>
    <row r="35" spans="1:5">
      <c r="A35" s="5">
        <v>0.66622099999999995</v>
      </c>
      <c r="B35" s="5">
        <v>122.69421699999999</v>
      </c>
      <c r="C35" s="12" t="s">
        <v>6</v>
      </c>
      <c r="D35" s="12" t="s">
        <v>24</v>
      </c>
      <c r="E35" s="12" t="s">
        <v>25</v>
      </c>
    </row>
    <row r="36" spans="1:5">
      <c r="A36" s="5">
        <v>0.66861099999999996</v>
      </c>
      <c r="B36" s="5">
        <v>122.688186</v>
      </c>
      <c r="C36" s="12" t="s">
        <v>6</v>
      </c>
      <c r="D36" s="12" t="s">
        <v>39</v>
      </c>
      <c r="E36" s="12" t="s">
        <v>40</v>
      </c>
    </row>
    <row r="37" spans="1:5">
      <c r="A37" s="5">
        <v>0.66878599999999999</v>
      </c>
      <c r="B37" s="5">
        <v>122.68736199999999</v>
      </c>
      <c r="C37" s="12" t="s">
        <v>6</v>
      </c>
      <c r="D37" s="12" t="s">
        <v>39</v>
      </c>
      <c r="E37" s="12" t="s">
        <v>40</v>
      </c>
    </row>
    <row r="38" spans="1:5">
      <c r="A38" s="5">
        <v>0.66875099999999998</v>
      </c>
      <c r="B38" s="5">
        <v>122.687254</v>
      </c>
      <c r="C38" s="12" t="s">
        <v>6</v>
      </c>
      <c r="D38" s="12" t="s">
        <v>37</v>
      </c>
      <c r="E38" s="12" t="s">
        <v>38</v>
      </c>
    </row>
    <row r="39" spans="1:5">
      <c r="A39" s="5">
        <v>0.66889699999999996</v>
      </c>
      <c r="B39" s="10">
        <v>122.6863</v>
      </c>
      <c r="C39" s="12" t="s">
        <v>6</v>
      </c>
      <c r="D39" s="12" t="s">
        <v>37</v>
      </c>
      <c r="E39" s="12" t="s">
        <v>38</v>
      </c>
    </row>
    <row r="40" spans="1:5">
      <c r="A40" s="5">
        <v>0.66891999999999996</v>
      </c>
      <c r="B40" s="13">
        <v>122.685355</v>
      </c>
      <c r="C40" s="12" t="s">
        <v>6</v>
      </c>
      <c r="D40" s="3" t="s">
        <v>20</v>
      </c>
      <c r="E40" s="3" t="s">
        <v>21</v>
      </c>
    </row>
    <row r="41" spans="1:5">
      <c r="A41" s="5">
        <v>0.66914499999999999</v>
      </c>
      <c r="B41" s="5">
        <v>122.68462100000001</v>
      </c>
      <c r="C41" s="12" t="s">
        <v>6</v>
      </c>
      <c r="D41" s="12" t="s">
        <v>24</v>
      </c>
      <c r="E41" s="12" t="s">
        <v>25</v>
      </c>
    </row>
    <row r="42" spans="1:5">
      <c r="A42" s="5">
        <v>0.67114499999999999</v>
      </c>
      <c r="B42" s="5">
        <v>122.680965</v>
      </c>
      <c r="C42" s="12" t="s">
        <v>6</v>
      </c>
      <c r="D42" s="12" t="s">
        <v>12</v>
      </c>
      <c r="E42" s="12" t="s">
        <v>13</v>
      </c>
    </row>
    <row r="43" spans="1:5">
      <c r="A43" s="5">
        <v>0.67125299999999999</v>
      </c>
      <c r="B43" s="5">
        <v>122.680891</v>
      </c>
      <c r="C43" s="12" t="s">
        <v>6</v>
      </c>
      <c r="D43" s="12" t="s">
        <v>24</v>
      </c>
      <c r="E43" s="12" t="s">
        <v>25</v>
      </c>
    </row>
    <row r="44" spans="1:5">
      <c r="A44" s="5">
        <v>0.67156199999999999</v>
      </c>
      <c r="B44" s="5">
        <v>122.67914</v>
      </c>
      <c r="C44" s="12" t="s">
        <v>6</v>
      </c>
      <c r="D44" s="12" t="s">
        <v>20</v>
      </c>
      <c r="E44" s="3" t="s">
        <v>21</v>
      </c>
    </row>
    <row r="45" spans="1:5">
      <c r="A45" s="5">
        <v>0.67145100000000002</v>
      </c>
      <c r="B45" s="5">
        <v>122.67447799999999</v>
      </c>
      <c r="C45" s="12" t="s">
        <v>6</v>
      </c>
      <c r="D45" s="12" t="s">
        <v>24</v>
      </c>
      <c r="E45" s="12" t="s">
        <v>25</v>
      </c>
    </row>
    <row r="46" spans="1:5">
      <c r="A46" s="5">
        <v>0.67152100000000003</v>
      </c>
      <c r="B46" s="5">
        <v>122.67277300000001</v>
      </c>
      <c r="C46" s="12" t="s">
        <v>6</v>
      </c>
      <c r="D46" s="12" t="s">
        <v>24</v>
      </c>
      <c r="E46" s="12" t="s">
        <v>25</v>
      </c>
    </row>
    <row r="47" spans="1:5">
      <c r="A47" s="5">
        <v>0.67154700000000001</v>
      </c>
      <c r="B47" s="5">
        <v>122.67135</v>
      </c>
      <c r="C47" s="12" t="s">
        <v>6</v>
      </c>
      <c r="D47" s="12" t="s">
        <v>37</v>
      </c>
      <c r="E47" s="12" t="s">
        <v>38</v>
      </c>
    </row>
    <row r="48" spans="1:5">
      <c r="A48" s="5">
        <v>0.67153300000000005</v>
      </c>
      <c r="B48" s="5">
        <v>122.67007700000001</v>
      </c>
      <c r="C48" s="12" t="s">
        <v>6</v>
      </c>
      <c r="D48" s="12" t="s">
        <v>37</v>
      </c>
      <c r="E48" s="12" t="s">
        <v>38</v>
      </c>
    </row>
    <row r="49" spans="1:5">
      <c r="A49" s="5">
        <v>0.67135500000000004</v>
      </c>
      <c r="B49" s="5">
        <v>122.66762799999999</v>
      </c>
      <c r="C49" s="12" t="s">
        <v>6</v>
      </c>
      <c r="D49" s="12" t="s">
        <v>37</v>
      </c>
      <c r="E49" s="12" t="s">
        <v>38</v>
      </c>
    </row>
    <row r="50" spans="1:5">
      <c r="A50" s="5">
        <v>0.67140500000000003</v>
      </c>
      <c r="B50" s="5">
        <v>122.66719999999999</v>
      </c>
      <c r="C50" s="12" t="s">
        <v>41</v>
      </c>
      <c r="D50" s="12" t="s">
        <v>42</v>
      </c>
      <c r="E50" s="12" t="s">
        <v>43</v>
      </c>
    </row>
    <row r="51" spans="1:5">
      <c r="A51" s="5">
        <v>0.67140200000000005</v>
      </c>
      <c r="B51" s="5">
        <v>122.66665999999999</v>
      </c>
      <c r="C51" s="12" t="s">
        <v>6</v>
      </c>
      <c r="D51" s="12" t="s">
        <v>37</v>
      </c>
      <c r="E51" s="12" t="s">
        <v>38</v>
      </c>
    </row>
    <row r="52" spans="1:5">
      <c r="A52" s="5">
        <v>0.67200800000000005</v>
      </c>
      <c r="B52" s="5">
        <v>122.66407700000001</v>
      </c>
      <c r="C52" s="12" t="s">
        <v>6</v>
      </c>
      <c r="D52" s="12" t="s">
        <v>24</v>
      </c>
      <c r="E52" s="12" t="s">
        <v>25</v>
      </c>
    </row>
    <row r="53" spans="1:5">
      <c r="A53" s="10">
        <v>0.67261000000000004</v>
      </c>
      <c r="B53" s="5">
        <v>122.66240329999999</v>
      </c>
      <c r="C53" s="12" t="s">
        <v>6</v>
      </c>
      <c r="D53" s="12" t="s">
        <v>28</v>
      </c>
      <c r="E53" s="12" t="s">
        <v>29</v>
      </c>
    </row>
    <row r="54" spans="1:5">
      <c r="A54" s="10">
        <v>0.67339000000000004</v>
      </c>
      <c r="B54" s="10">
        <v>122.660983</v>
      </c>
      <c r="C54" s="12" t="s">
        <v>6</v>
      </c>
      <c r="D54" s="12" t="s">
        <v>28</v>
      </c>
      <c r="E54" s="12" t="s">
        <v>29</v>
      </c>
    </row>
    <row r="55" spans="1:5">
      <c r="A55" s="5">
        <v>0.67344700000000002</v>
      </c>
      <c r="B55" s="5">
        <v>122.660886</v>
      </c>
      <c r="C55" s="12" t="s">
        <v>6</v>
      </c>
      <c r="D55" s="12" t="s">
        <v>24</v>
      </c>
      <c r="E55" s="12" t="s">
        <v>25</v>
      </c>
    </row>
    <row r="56" spans="1:5">
      <c r="A56" s="5">
        <v>0.67601829999999996</v>
      </c>
      <c r="B56" s="5">
        <v>122.655345</v>
      </c>
      <c r="C56" s="12" t="s">
        <v>6</v>
      </c>
      <c r="D56" s="12" t="s">
        <v>34</v>
      </c>
      <c r="E56" s="12" t="s">
        <v>47</v>
      </c>
    </row>
    <row r="57" spans="1:5">
      <c r="A57" s="5">
        <v>0.67681899999999995</v>
      </c>
      <c r="B57" s="5">
        <v>122.655176</v>
      </c>
      <c r="C57" s="12" t="s">
        <v>6</v>
      </c>
      <c r="D57" s="12" t="s">
        <v>35</v>
      </c>
      <c r="E57" s="12" t="s">
        <v>36</v>
      </c>
    </row>
    <row r="58" spans="1:5">
      <c r="A58" s="5">
        <v>0.68425829999999999</v>
      </c>
      <c r="B58" s="5">
        <v>122.6593483</v>
      </c>
      <c r="C58" s="12" t="s">
        <v>6</v>
      </c>
      <c r="D58" s="3" t="s">
        <v>20</v>
      </c>
      <c r="E58" s="3" t="s">
        <v>21</v>
      </c>
    </row>
    <row r="59" spans="1:5">
      <c r="A59" s="5">
        <v>0.68455600000000005</v>
      </c>
      <c r="B59" s="5">
        <v>122.66028300000001</v>
      </c>
      <c r="C59" s="12" t="s">
        <v>6</v>
      </c>
      <c r="D59" s="3" t="s">
        <v>12</v>
      </c>
      <c r="E59" s="3" t="s">
        <v>13</v>
      </c>
    </row>
    <row r="60" spans="1:5">
      <c r="A60" s="10">
        <v>0.68415999999999999</v>
      </c>
      <c r="B60" s="5">
        <v>122.66108</v>
      </c>
      <c r="C60" s="12" t="s">
        <v>6</v>
      </c>
      <c r="D60" s="3" t="s">
        <v>12</v>
      </c>
      <c r="E60" s="3" t="s">
        <v>13</v>
      </c>
    </row>
    <row r="61" spans="1:5">
      <c r="A61" s="5">
        <v>0.68364000000000003</v>
      </c>
      <c r="B61" s="10">
        <v>122.66282</v>
      </c>
      <c r="C61" s="12" t="s">
        <v>6</v>
      </c>
      <c r="D61" s="3" t="s">
        <v>12</v>
      </c>
      <c r="E61" s="3" t="s">
        <v>13</v>
      </c>
    </row>
    <row r="62" spans="1:5">
      <c r="A62" s="5">
        <v>0.68328</v>
      </c>
      <c r="B62" s="5">
        <v>122.6634916</v>
      </c>
      <c r="C62" s="12" t="s">
        <v>6</v>
      </c>
      <c r="D62" s="12" t="s">
        <v>14</v>
      </c>
      <c r="E62" s="12" t="s">
        <v>45</v>
      </c>
    </row>
    <row r="63" spans="1:5">
      <c r="A63" s="5">
        <v>0.68405830000000001</v>
      </c>
      <c r="B63" s="5">
        <v>122.665216</v>
      </c>
      <c r="C63" s="12" t="s">
        <v>6</v>
      </c>
      <c r="D63" s="12" t="s">
        <v>44</v>
      </c>
      <c r="E63" s="12" t="s">
        <v>46</v>
      </c>
    </row>
    <row r="64" spans="1:5">
      <c r="A64" s="5">
        <v>0.68545500000000004</v>
      </c>
      <c r="B64" s="5">
        <v>122.666025</v>
      </c>
      <c r="C64" s="12" t="s">
        <v>6</v>
      </c>
      <c r="D64" s="12" t="s">
        <v>37</v>
      </c>
      <c r="E64" s="12" t="s">
        <v>38</v>
      </c>
    </row>
    <row r="65" spans="1:5">
      <c r="A65" s="5">
        <v>0.68636299999999995</v>
      </c>
      <c r="B65" s="5">
        <v>122.66682299999999</v>
      </c>
      <c r="C65" s="12" t="s">
        <v>6</v>
      </c>
      <c r="D65" s="12" t="s">
        <v>37</v>
      </c>
      <c r="E65" s="12" t="s">
        <v>38</v>
      </c>
    </row>
    <row r="66" spans="1:5">
      <c r="A66" s="5">
        <v>0.68964999999999999</v>
      </c>
      <c r="B66" s="5">
        <v>122.67156199999999</v>
      </c>
      <c r="C66" s="12" t="s">
        <v>6</v>
      </c>
      <c r="D66" s="12" t="s">
        <v>28</v>
      </c>
      <c r="E66" s="12" t="s">
        <v>29</v>
      </c>
    </row>
    <row r="67" spans="1:5">
      <c r="A67" s="5">
        <v>0.68992200000000004</v>
      </c>
      <c r="B67" s="5">
        <v>122.67247500000001</v>
      </c>
      <c r="C67" s="12" t="s">
        <v>6</v>
      </c>
      <c r="D67" s="12" t="s">
        <v>28</v>
      </c>
      <c r="E67" s="12" t="s">
        <v>29</v>
      </c>
    </row>
    <row r="68" spans="1:5">
      <c r="A68" s="5">
        <v>0.69027159999999999</v>
      </c>
      <c r="B68" s="5">
        <v>122.67434489999999</v>
      </c>
      <c r="C68" s="12" t="s">
        <v>6</v>
      </c>
      <c r="D68" s="3" t="s">
        <v>12</v>
      </c>
      <c r="E68" s="3" t="s">
        <v>13</v>
      </c>
    </row>
    <row r="69" spans="1:5">
      <c r="A69" s="5">
        <v>0.69066159999999999</v>
      </c>
      <c r="B69" s="5">
        <v>122.675043</v>
      </c>
      <c r="C69" s="12" t="s">
        <v>6</v>
      </c>
      <c r="D69" s="3" t="s">
        <v>20</v>
      </c>
      <c r="E69" s="3" t="s">
        <v>21</v>
      </c>
    </row>
    <row r="70" spans="1:5">
      <c r="A70" s="5">
        <v>0.69511900000000004</v>
      </c>
      <c r="B70" s="5">
        <v>122.680329</v>
      </c>
      <c r="C70" s="12" t="s">
        <v>6</v>
      </c>
      <c r="D70" s="12" t="s">
        <v>37</v>
      </c>
      <c r="E70" s="12" t="s">
        <v>38</v>
      </c>
    </row>
    <row r="71" spans="1:5">
      <c r="A71" s="5">
        <v>0.695191</v>
      </c>
      <c r="B71" s="5">
        <v>122.68041599999999</v>
      </c>
      <c r="C71" s="12" t="s">
        <v>6</v>
      </c>
      <c r="D71" s="12" t="s">
        <v>48</v>
      </c>
      <c r="E71" s="12" t="s">
        <v>49</v>
      </c>
    </row>
    <row r="72" spans="1:5">
      <c r="A72" s="5">
        <v>0.69588700000000003</v>
      </c>
      <c r="B72" s="5">
        <v>122.680359</v>
      </c>
      <c r="C72" s="12" t="s">
        <v>6</v>
      </c>
      <c r="D72" s="12" t="s">
        <v>37</v>
      </c>
      <c r="E72" s="12" t="s">
        <v>38</v>
      </c>
    </row>
    <row r="73" spans="1:5">
      <c r="A73" s="5">
        <v>0.69581099999999996</v>
      </c>
      <c r="B73" s="5">
        <v>122.68044999999999</v>
      </c>
      <c r="C73" s="12" t="s">
        <v>6</v>
      </c>
      <c r="D73" s="12" t="s">
        <v>48</v>
      </c>
      <c r="E73" s="12" t="s">
        <v>49</v>
      </c>
    </row>
    <row r="74" spans="1:5">
      <c r="A74" s="5">
        <v>0.697689</v>
      </c>
      <c r="B74" s="5">
        <v>122.67841900000001</v>
      </c>
      <c r="C74" s="12" t="s">
        <v>6</v>
      </c>
      <c r="D74" s="12" t="s">
        <v>34</v>
      </c>
      <c r="E74" s="12" t="s">
        <v>47</v>
      </c>
    </row>
    <row r="75" spans="1:5">
      <c r="A75" s="5">
        <v>0.69777999999999996</v>
      </c>
      <c r="B75" s="5">
        <v>122.678338</v>
      </c>
      <c r="C75" s="12" t="s">
        <v>6</v>
      </c>
      <c r="D75" s="12" t="s">
        <v>39</v>
      </c>
      <c r="E75" s="12" t="s">
        <v>40</v>
      </c>
    </row>
    <row r="76" spans="1:5">
      <c r="A76" s="5">
        <v>0.69791000000000003</v>
      </c>
      <c r="B76" s="5">
        <v>122.677789</v>
      </c>
      <c r="C76" s="12" t="s">
        <v>6</v>
      </c>
      <c r="D76" s="12" t="s">
        <v>50</v>
      </c>
      <c r="E76" s="12" t="s">
        <v>51</v>
      </c>
    </row>
    <row r="77" spans="1:5">
      <c r="A77" s="5">
        <v>0.69788600000000001</v>
      </c>
      <c r="B77" s="5">
        <v>122.67765300000001</v>
      </c>
      <c r="C77" s="12" t="s">
        <v>41</v>
      </c>
      <c r="D77" s="12" t="s">
        <v>42</v>
      </c>
      <c r="E77" s="12" t="s">
        <v>52</v>
      </c>
    </row>
    <row r="78" spans="1:5">
      <c r="A78" s="5">
        <v>0.69775600000000004</v>
      </c>
      <c r="B78" s="5">
        <v>122.67699399999999</v>
      </c>
      <c r="C78" s="12" t="s">
        <v>6</v>
      </c>
      <c r="D78" s="12" t="s">
        <v>39</v>
      </c>
      <c r="E78" s="12" t="s">
        <v>40</v>
      </c>
    </row>
    <row r="79" spans="1:5">
      <c r="A79" s="5">
        <v>0.69772000000000001</v>
      </c>
      <c r="B79" s="5">
        <v>122.677196</v>
      </c>
      <c r="C79" s="12" t="s">
        <v>6</v>
      </c>
      <c r="D79" s="12" t="s">
        <v>44</v>
      </c>
      <c r="E79" s="12" t="s">
        <v>46</v>
      </c>
    </row>
    <row r="80" spans="1:5">
      <c r="A80" s="5">
        <v>0.69772000000000001</v>
      </c>
      <c r="B80" s="5">
        <v>122.677196</v>
      </c>
      <c r="C80" s="12" t="s">
        <v>6</v>
      </c>
      <c r="D80" s="12" t="s">
        <v>37</v>
      </c>
      <c r="E80" s="12" t="s">
        <v>38</v>
      </c>
    </row>
    <row r="81" spans="1:6">
      <c r="A81" s="5">
        <v>0.69803999999999999</v>
      </c>
      <c r="B81" s="5">
        <v>122.676483</v>
      </c>
      <c r="C81" s="12" t="s">
        <v>6</v>
      </c>
      <c r="D81" s="3" t="s">
        <v>14</v>
      </c>
      <c r="E81" s="3" t="s">
        <v>15</v>
      </c>
    </row>
    <row r="82" spans="1:6">
      <c r="A82" s="5">
        <v>0.69850199999999996</v>
      </c>
      <c r="B82" s="5">
        <v>122.676153</v>
      </c>
      <c r="C82" s="12" t="s">
        <v>6</v>
      </c>
      <c r="D82" s="12" t="s">
        <v>37</v>
      </c>
      <c r="E82" s="12" t="s">
        <v>38</v>
      </c>
    </row>
    <row r="83" spans="1:6">
      <c r="A83" s="5">
        <v>0.699403</v>
      </c>
      <c r="B83" s="5">
        <v>122.67563199999999</v>
      </c>
      <c r="C83" s="12" t="s">
        <v>6</v>
      </c>
      <c r="D83" s="12" t="s">
        <v>28</v>
      </c>
      <c r="E83" s="12" t="s">
        <v>29</v>
      </c>
    </row>
    <row r="84" spans="1:6">
      <c r="A84" s="5">
        <v>0.70016999999999996</v>
      </c>
      <c r="B84" s="5">
        <v>122.675533</v>
      </c>
      <c r="C84" s="12" t="s">
        <v>6</v>
      </c>
      <c r="D84" s="12" t="s">
        <v>28</v>
      </c>
      <c r="E84" s="12" t="s">
        <v>29</v>
      </c>
    </row>
    <row r="85" spans="1:6">
      <c r="A85" s="5">
        <v>0.70050800000000002</v>
      </c>
      <c r="B85" s="5">
        <v>122.675369</v>
      </c>
      <c r="C85" s="12" t="s">
        <v>6</v>
      </c>
      <c r="D85" s="3" t="s">
        <v>12</v>
      </c>
      <c r="E85" s="3" t="s">
        <v>13</v>
      </c>
    </row>
    <row r="86" spans="1:6">
      <c r="A86" s="5">
        <v>0.70123000000000002</v>
      </c>
      <c r="B86" s="5">
        <v>122.674401</v>
      </c>
      <c r="C86" s="12" t="s">
        <v>6</v>
      </c>
      <c r="D86" s="3" t="s">
        <v>20</v>
      </c>
      <c r="E86" s="3" t="s">
        <v>21</v>
      </c>
    </row>
    <row r="87" spans="1:6">
      <c r="A87" s="5">
        <v>0.70050800000000002</v>
      </c>
      <c r="B87" s="5">
        <v>122.675369</v>
      </c>
      <c r="C87" s="12" t="s">
        <v>6</v>
      </c>
      <c r="D87" s="12" t="s">
        <v>37</v>
      </c>
      <c r="E87" s="12" t="s">
        <v>38</v>
      </c>
    </row>
    <row r="88" spans="1:6">
      <c r="A88" s="5">
        <v>0.70123000000000002</v>
      </c>
      <c r="B88" s="5">
        <v>122.674401</v>
      </c>
      <c r="C88" s="12" t="s">
        <v>6</v>
      </c>
      <c r="D88" s="12" t="s">
        <v>37</v>
      </c>
      <c r="E88" s="12" t="s">
        <v>38</v>
      </c>
    </row>
    <row r="89" spans="1:6">
      <c r="A89" s="5">
        <v>0.70189900000000005</v>
      </c>
      <c r="B89" s="5">
        <v>122.670269</v>
      </c>
      <c r="C89" s="12" t="s">
        <v>6</v>
      </c>
      <c r="D89" s="12" t="s">
        <v>32</v>
      </c>
      <c r="E89" s="12" t="s">
        <v>53</v>
      </c>
    </row>
    <row r="90" spans="1:6">
      <c r="A90" s="5">
        <v>0.70209999999999995</v>
      </c>
      <c r="B90" s="5">
        <v>122.66929399999999</v>
      </c>
      <c r="C90" s="12" t="s">
        <v>6</v>
      </c>
      <c r="D90" s="12" t="s">
        <v>35</v>
      </c>
      <c r="E90" s="12" t="s">
        <v>54</v>
      </c>
    </row>
    <row r="91" spans="1:6">
      <c r="A91" s="5">
        <v>0.70289000000000001</v>
      </c>
      <c r="B91" s="5">
        <v>122.66323</v>
      </c>
      <c r="C91" s="12" t="s">
        <v>6</v>
      </c>
      <c r="D91" s="12" t="s">
        <v>55</v>
      </c>
      <c r="E91" s="12" t="s">
        <v>56</v>
      </c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B99"/>
      <c r="C99"/>
      <c r="D99"/>
      <c r="E99"/>
      <c r="F99"/>
    </row>
  </sheetData>
  <mergeCells count="2">
    <mergeCell ref="A7:E7"/>
    <mergeCell ref="A2:F2"/>
  </mergeCells>
  <phoneticPr fontId="10" type="noConversion"/>
  <pageMargins left="0.7" right="0.7" top="0.75" bottom="0.75" header="0.3" footer="0.3"/>
  <pageSetup paperSize="5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54D9-497A-4587-8D1E-2FA7C2A38366}">
  <sheetPr>
    <pageSetUpPr fitToPage="1"/>
  </sheetPr>
  <dimension ref="A1:K92"/>
  <sheetViews>
    <sheetView view="pageBreakPreview" zoomScale="70" zoomScaleNormal="85" zoomScaleSheetLayoutView="70" workbookViewId="0">
      <selection activeCell="G102" sqref="G102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247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36">
        <v>0.63312829999999998</v>
      </c>
      <c r="B3" s="37">
        <v>123.08261330000001</v>
      </c>
      <c r="C3" s="36" t="s">
        <v>6</v>
      </c>
      <c r="D3" s="36" t="s">
        <v>96</v>
      </c>
      <c r="E3" s="48" t="s">
        <v>249</v>
      </c>
      <c r="F3" s="36" t="s">
        <v>250</v>
      </c>
    </row>
    <row r="4" spans="1:11">
      <c r="A4" s="36">
        <v>0.63318600000000003</v>
      </c>
      <c r="B4" s="36">
        <v>123.08288159999999</v>
      </c>
      <c r="C4" s="36" t="s">
        <v>6</v>
      </c>
      <c r="D4" s="36" t="s">
        <v>20</v>
      </c>
      <c r="E4" s="48" t="s">
        <v>228</v>
      </c>
      <c r="F4" s="36" t="s">
        <v>251</v>
      </c>
    </row>
    <row r="5" spans="1:11">
      <c r="A5" s="48">
        <v>0.63354999999999995</v>
      </c>
      <c r="B5" s="37">
        <v>123.0863763</v>
      </c>
      <c r="C5" s="36" t="s">
        <v>6</v>
      </c>
      <c r="D5" s="36" t="s">
        <v>22</v>
      </c>
      <c r="E5" s="68" t="s">
        <v>23</v>
      </c>
      <c r="F5" s="36" t="s">
        <v>251</v>
      </c>
    </row>
    <row r="6" spans="1:11">
      <c r="A6" s="36">
        <v>0.66343059999999998</v>
      </c>
      <c r="B6" s="36">
        <v>123.084585</v>
      </c>
      <c r="C6" s="36" t="s">
        <v>6</v>
      </c>
      <c r="D6" s="36" t="s">
        <v>135</v>
      </c>
      <c r="E6" s="68" t="s">
        <v>136</v>
      </c>
      <c r="F6" s="36" t="s">
        <v>251</v>
      </c>
    </row>
    <row r="7" spans="1:11">
      <c r="A7" s="36">
        <v>0.63469500000000001</v>
      </c>
      <c r="B7" s="69">
        <v>123.0850483</v>
      </c>
      <c r="C7" s="36" t="s">
        <v>6</v>
      </c>
      <c r="D7" s="36" t="s">
        <v>30</v>
      </c>
      <c r="E7" s="39" t="s">
        <v>252</v>
      </c>
      <c r="F7" s="36" t="s">
        <v>251</v>
      </c>
    </row>
    <row r="8" spans="1:11">
      <c r="A8" s="36">
        <v>0.63563000000000003</v>
      </c>
      <c r="B8" s="36">
        <v>123.084503</v>
      </c>
      <c r="C8" s="36" t="s">
        <v>6</v>
      </c>
      <c r="D8" s="36" t="s">
        <v>22</v>
      </c>
      <c r="E8" s="68" t="s">
        <v>23</v>
      </c>
      <c r="F8" s="36" t="s">
        <v>251</v>
      </c>
    </row>
    <row r="9" spans="1:11">
      <c r="A9" s="36">
        <v>0.64295999999999998</v>
      </c>
      <c r="B9" s="36">
        <v>123.082025</v>
      </c>
      <c r="C9" s="36" t="s">
        <v>6</v>
      </c>
      <c r="D9" s="36" t="s">
        <v>253</v>
      </c>
      <c r="E9" s="68" t="s">
        <v>254</v>
      </c>
      <c r="F9" s="36" t="s">
        <v>251</v>
      </c>
    </row>
    <row r="10" spans="1:11">
      <c r="A10" s="40">
        <v>0.64368599999999998</v>
      </c>
      <c r="B10" s="40">
        <v>123.081723</v>
      </c>
      <c r="C10" s="36" t="s">
        <v>6</v>
      </c>
      <c r="D10" s="36" t="s">
        <v>37</v>
      </c>
      <c r="E10" s="39" t="s">
        <v>255</v>
      </c>
      <c r="F10" s="36" t="s">
        <v>251</v>
      </c>
    </row>
    <row r="11" spans="1:11">
      <c r="A11" s="36">
        <v>0.644625</v>
      </c>
      <c r="B11" s="36">
        <v>123.08192</v>
      </c>
      <c r="C11" s="36" t="s">
        <v>6</v>
      </c>
      <c r="D11" s="36" t="s">
        <v>37</v>
      </c>
      <c r="E11" s="39" t="s">
        <v>255</v>
      </c>
      <c r="F11" s="36" t="s">
        <v>251</v>
      </c>
    </row>
    <row r="12" spans="1:11">
      <c r="A12" s="36">
        <v>0.64778159999999996</v>
      </c>
      <c r="B12" s="36">
        <v>123.08196</v>
      </c>
      <c r="C12" s="36" t="s">
        <v>6</v>
      </c>
      <c r="D12" s="36" t="s">
        <v>39</v>
      </c>
      <c r="E12" s="68" t="s">
        <v>256</v>
      </c>
      <c r="F12" s="36" t="s">
        <v>251</v>
      </c>
    </row>
    <row r="13" spans="1:11">
      <c r="A13" s="36">
        <v>0.64840299999999995</v>
      </c>
      <c r="B13" s="36">
        <v>123.082246</v>
      </c>
      <c r="C13" s="36" t="s">
        <v>6</v>
      </c>
      <c r="D13" s="36" t="s">
        <v>39</v>
      </c>
      <c r="E13" s="68" t="s">
        <v>256</v>
      </c>
      <c r="F13" s="36" t="s">
        <v>251</v>
      </c>
    </row>
    <row r="14" spans="1:11">
      <c r="A14" s="36">
        <v>0.65008829999999995</v>
      </c>
      <c r="B14" s="36">
        <v>123.0831</v>
      </c>
      <c r="C14" s="36" t="s">
        <v>6</v>
      </c>
      <c r="D14" s="36" t="s">
        <v>37</v>
      </c>
      <c r="E14" s="39" t="s">
        <v>255</v>
      </c>
      <c r="F14" s="36" t="s">
        <v>251</v>
      </c>
    </row>
    <row r="15" spans="1:11">
      <c r="A15" s="36">
        <v>0.65066500000000005</v>
      </c>
      <c r="B15" s="36">
        <v>123.0835316</v>
      </c>
      <c r="C15" s="36" t="s">
        <v>6</v>
      </c>
      <c r="D15" s="36" t="s">
        <v>14</v>
      </c>
      <c r="E15" s="36" t="s">
        <v>45</v>
      </c>
      <c r="F15" s="36" t="s">
        <v>251</v>
      </c>
    </row>
    <row r="16" spans="1:11">
      <c r="A16" s="36">
        <v>0.65181999999999995</v>
      </c>
      <c r="B16" s="36">
        <v>123.0841149</v>
      </c>
      <c r="C16" s="36" t="s">
        <v>6</v>
      </c>
      <c r="D16" s="36" t="s">
        <v>44</v>
      </c>
      <c r="E16" s="36" t="s">
        <v>46</v>
      </c>
      <c r="F16" s="36" t="s">
        <v>251</v>
      </c>
    </row>
    <row r="17" spans="1:6">
      <c r="A17" s="36">
        <v>0.65331499999999998</v>
      </c>
      <c r="B17" s="36">
        <v>123.08436</v>
      </c>
      <c r="C17" s="36" t="s">
        <v>6</v>
      </c>
      <c r="D17" s="36" t="s">
        <v>30</v>
      </c>
      <c r="E17" s="39" t="s">
        <v>252</v>
      </c>
      <c r="F17" s="36" t="s">
        <v>251</v>
      </c>
    </row>
    <row r="18" spans="1:6">
      <c r="A18" s="36">
        <v>0.65396500000000002</v>
      </c>
      <c r="B18" s="36">
        <v>123.0806516</v>
      </c>
      <c r="C18" s="36" t="s">
        <v>6</v>
      </c>
      <c r="D18" s="36" t="s">
        <v>135</v>
      </c>
      <c r="E18" s="68" t="s">
        <v>136</v>
      </c>
      <c r="F18" s="36" t="s">
        <v>251</v>
      </c>
    </row>
    <row r="19" spans="1:6">
      <c r="A19" s="36">
        <v>0.66113500000000003</v>
      </c>
      <c r="B19" s="36">
        <v>123.076836</v>
      </c>
      <c r="C19" s="36" t="s">
        <v>6</v>
      </c>
      <c r="D19" s="36" t="s">
        <v>12</v>
      </c>
      <c r="E19" s="36" t="s">
        <v>13</v>
      </c>
      <c r="F19" s="36" t="s">
        <v>251</v>
      </c>
    </row>
    <row r="20" spans="1:6">
      <c r="A20" s="36">
        <v>0.662605</v>
      </c>
      <c r="B20" s="36">
        <v>123.07650599999999</v>
      </c>
      <c r="C20" s="36" t="s">
        <v>6</v>
      </c>
      <c r="D20" s="36" t="s">
        <v>20</v>
      </c>
      <c r="E20" s="36" t="s">
        <v>21</v>
      </c>
      <c r="F20" s="36" t="s">
        <v>251</v>
      </c>
    </row>
    <row r="21" spans="1:6">
      <c r="A21" s="36">
        <v>0.66535500000000003</v>
      </c>
      <c r="B21" s="36">
        <v>123.07594829999999</v>
      </c>
      <c r="C21" s="36" t="s">
        <v>6</v>
      </c>
      <c r="D21" s="36" t="s">
        <v>37</v>
      </c>
      <c r="E21" s="36" t="s">
        <v>255</v>
      </c>
      <c r="F21" s="36" t="s">
        <v>251</v>
      </c>
    </row>
    <row r="22" spans="1:6">
      <c r="A22" s="36">
        <v>0.66705159999999997</v>
      </c>
      <c r="B22" s="36">
        <v>123.076476</v>
      </c>
      <c r="C22" s="36" t="s">
        <v>6</v>
      </c>
      <c r="D22" s="36" t="s">
        <v>37</v>
      </c>
      <c r="E22" s="36" t="s">
        <v>255</v>
      </c>
      <c r="F22" s="36" t="s">
        <v>251</v>
      </c>
    </row>
    <row r="23" spans="1:6">
      <c r="A23" s="36">
        <v>0.66873300000000002</v>
      </c>
      <c r="B23" s="36">
        <v>123.076955</v>
      </c>
      <c r="C23" s="36" t="s">
        <v>6</v>
      </c>
      <c r="D23" s="36" t="s">
        <v>135</v>
      </c>
      <c r="E23" s="68" t="s">
        <v>136</v>
      </c>
      <c r="F23" s="36" t="s">
        <v>251</v>
      </c>
    </row>
    <row r="24" spans="1:6">
      <c r="A24" s="36">
        <v>0.66896</v>
      </c>
      <c r="B24" s="36">
        <v>123.07699599999999</v>
      </c>
      <c r="C24" s="36" t="s">
        <v>6</v>
      </c>
      <c r="D24" s="36" t="s">
        <v>30</v>
      </c>
      <c r="E24" s="39" t="s">
        <v>252</v>
      </c>
      <c r="F24" s="36" t="s">
        <v>251</v>
      </c>
    </row>
    <row r="25" spans="1:6">
      <c r="A25" s="36">
        <v>0.66982160000000002</v>
      </c>
      <c r="B25" s="36">
        <v>123.076195</v>
      </c>
      <c r="C25" s="36" t="s">
        <v>6</v>
      </c>
      <c r="D25" s="36" t="s">
        <v>135</v>
      </c>
      <c r="E25" s="68" t="s">
        <v>136</v>
      </c>
      <c r="F25" s="36" t="s">
        <v>251</v>
      </c>
    </row>
    <row r="26" spans="1:6">
      <c r="A26" s="36">
        <v>0.67029499999999997</v>
      </c>
      <c r="B26" s="36">
        <v>123.07465500000001</v>
      </c>
      <c r="C26" s="36" t="s">
        <v>6</v>
      </c>
      <c r="D26" s="36" t="s">
        <v>14</v>
      </c>
      <c r="E26" s="36" t="s">
        <v>45</v>
      </c>
      <c r="F26" s="36" t="s">
        <v>251</v>
      </c>
    </row>
    <row r="27" spans="1:6">
      <c r="A27" s="36">
        <v>0.67116600000000004</v>
      </c>
      <c r="B27" s="36">
        <v>123.0750633</v>
      </c>
      <c r="C27" s="36" t="s">
        <v>6</v>
      </c>
      <c r="D27" s="36" t="s">
        <v>44</v>
      </c>
      <c r="E27" s="36" t="s">
        <v>192</v>
      </c>
      <c r="F27" s="36" t="s">
        <v>251</v>
      </c>
    </row>
    <row r="28" spans="1:6">
      <c r="A28" s="36">
        <v>0.67484829999999996</v>
      </c>
      <c r="B28" s="36">
        <v>123.07492329999999</v>
      </c>
      <c r="C28" s="36" t="s">
        <v>6</v>
      </c>
      <c r="D28" s="36" t="s">
        <v>14</v>
      </c>
      <c r="E28" s="36" t="s">
        <v>45</v>
      </c>
      <c r="F28" s="36" t="s">
        <v>251</v>
      </c>
    </row>
    <row r="29" spans="1:6">
      <c r="A29" s="36">
        <v>0.67526330000000001</v>
      </c>
      <c r="B29" s="36">
        <v>123.0750216</v>
      </c>
      <c r="C29" s="36" t="s">
        <v>6</v>
      </c>
      <c r="D29" s="36" t="s">
        <v>44</v>
      </c>
      <c r="E29" s="36" t="s">
        <v>192</v>
      </c>
      <c r="F29" s="36" t="s">
        <v>251</v>
      </c>
    </row>
    <row r="30" spans="1:6">
      <c r="A30" s="36">
        <v>0.67718999999999996</v>
      </c>
      <c r="B30" s="36">
        <v>123.0703</v>
      </c>
      <c r="C30" s="36" t="s">
        <v>6</v>
      </c>
      <c r="D30" s="36" t="s">
        <v>37</v>
      </c>
      <c r="E30" s="36" t="s">
        <v>255</v>
      </c>
      <c r="F30" s="36" t="s">
        <v>251</v>
      </c>
    </row>
    <row r="31" spans="1:6">
      <c r="A31" s="36">
        <v>0.67744300000000002</v>
      </c>
      <c r="B31" s="36">
        <v>123.06921490000001</v>
      </c>
      <c r="C31" s="36" t="s">
        <v>6</v>
      </c>
      <c r="D31" s="36" t="s">
        <v>37</v>
      </c>
      <c r="E31" s="36" t="s">
        <v>255</v>
      </c>
      <c r="F31" s="36" t="s">
        <v>251</v>
      </c>
    </row>
    <row r="32" spans="1:6">
      <c r="A32" s="36">
        <v>0.68019499999999999</v>
      </c>
      <c r="B32" s="36">
        <v>123.068009</v>
      </c>
      <c r="C32" s="36" t="s">
        <v>257</v>
      </c>
      <c r="D32" s="36"/>
      <c r="E32" s="36" t="s">
        <v>258</v>
      </c>
      <c r="F32" s="36" t="s">
        <v>69</v>
      </c>
    </row>
    <row r="33" spans="1:11">
      <c r="A33" s="36">
        <v>0.68063300000000004</v>
      </c>
      <c r="B33" s="36">
        <v>123.06514900000001</v>
      </c>
      <c r="C33" s="36" t="s">
        <v>257</v>
      </c>
      <c r="D33" s="36"/>
      <c r="E33" s="36" t="s">
        <v>258</v>
      </c>
      <c r="F33" s="36" t="s">
        <v>250</v>
      </c>
    </row>
    <row r="34" spans="1:11">
      <c r="A34" s="36">
        <v>0.68070299999999995</v>
      </c>
      <c r="B34" s="36">
        <v>123.06322</v>
      </c>
      <c r="C34" s="36" t="s">
        <v>6</v>
      </c>
      <c r="D34" s="36" t="s">
        <v>253</v>
      </c>
      <c r="E34" s="68" t="s">
        <v>254</v>
      </c>
      <c r="F34" s="36" t="s">
        <v>251</v>
      </c>
    </row>
    <row r="35" spans="1:11">
      <c r="A35" s="36">
        <v>0.68162829999999996</v>
      </c>
      <c r="B35" s="36">
        <v>123.060885</v>
      </c>
      <c r="C35" s="36" t="s">
        <v>6</v>
      </c>
      <c r="D35" s="36" t="s">
        <v>39</v>
      </c>
      <c r="E35" s="68" t="s">
        <v>256</v>
      </c>
      <c r="F35" s="36" t="s">
        <v>251</v>
      </c>
    </row>
    <row r="36" spans="1:11">
      <c r="A36" s="36">
        <v>0.68186000000000002</v>
      </c>
      <c r="B36" s="36">
        <v>123.06057300000001</v>
      </c>
      <c r="C36" s="36" t="s">
        <v>6</v>
      </c>
      <c r="D36" s="36" t="s">
        <v>37</v>
      </c>
      <c r="E36" s="36" t="s">
        <v>255</v>
      </c>
      <c r="F36" s="36" t="s">
        <v>251</v>
      </c>
    </row>
    <row r="37" spans="1:11">
      <c r="A37" s="36">
        <v>0.68225499999999994</v>
      </c>
      <c r="B37" s="36">
        <v>123.059763</v>
      </c>
      <c r="C37" s="36" t="s">
        <v>6</v>
      </c>
      <c r="D37" s="36" t="s">
        <v>39</v>
      </c>
      <c r="E37" s="68" t="s">
        <v>256</v>
      </c>
      <c r="F37" s="36" t="s">
        <v>251</v>
      </c>
    </row>
    <row r="38" spans="1:11">
      <c r="A38" s="36">
        <v>0.6822783</v>
      </c>
      <c r="B38" s="36">
        <v>123.0595983</v>
      </c>
      <c r="C38" s="36" t="s">
        <v>6</v>
      </c>
      <c r="D38" s="36" t="s">
        <v>37</v>
      </c>
      <c r="E38" s="36" t="s">
        <v>255</v>
      </c>
      <c r="F38" s="36" t="s">
        <v>251</v>
      </c>
    </row>
    <row r="39" spans="1:11">
      <c r="A39" s="36">
        <v>0.69247329999999996</v>
      </c>
      <c r="B39" s="36">
        <v>123.05245499999999</v>
      </c>
      <c r="C39" s="36" t="s">
        <v>6</v>
      </c>
      <c r="D39" s="36" t="s">
        <v>30</v>
      </c>
      <c r="E39" s="39" t="s">
        <v>252</v>
      </c>
      <c r="F39" s="36" t="s">
        <v>251</v>
      </c>
    </row>
    <row r="40" spans="1:11">
      <c r="A40" s="36">
        <v>0.69252000000000002</v>
      </c>
      <c r="B40" s="36">
        <v>123.051936</v>
      </c>
      <c r="C40" s="36" t="s">
        <v>6</v>
      </c>
      <c r="D40" s="36" t="s">
        <v>253</v>
      </c>
      <c r="E40" s="68" t="s">
        <v>254</v>
      </c>
      <c r="F40" s="36" t="s">
        <v>251</v>
      </c>
    </row>
    <row r="41" spans="1:11">
      <c r="A41" s="36">
        <v>0.69318489999999999</v>
      </c>
      <c r="B41" s="36">
        <v>123.0520583</v>
      </c>
      <c r="C41" s="36" t="s">
        <v>6</v>
      </c>
      <c r="D41" s="36" t="s">
        <v>37</v>
      </c>
      <c r="E41" s="36" t="s">
        <v>255</v>
      </c>
      <c r="F41" s="36" t="s">
        <v>251</v>
      </c>
    </row>
    <row r="42" spans="1:11">
      <c r="A42" s="36">
        <v>0.69450489999999998</v>
      </c>
      <c r="B42" s="36">
        <v>123.05207830000001</v>
      </c>
      <c r="C42" s="36" t="s">
        <v>6</v>
      </c>
      <c r="D42" s="36" t="s">
        <v>37</v>
      </c>
      <c r="E42" s="36" t="s">
        <v>255</v>
      </c>
      <c r="F42" s="36" t="s">
        <v>251</v>
      </c>
    </row>
    <row r="43" spans="1:11">
      <c r="A43" s="36">
        <v>0.69921</v>
      </c>
      <c r="B43" s="36">
        <v>123.0435616</v>
      </c>
      <c r="C43" s="36" t="s">
        <v>257</v>
      </c>
      <c r="D43" s="36"/>
      <c r="E43" s="36" t="s">
        <v>258</v>
      </c>
      <c r="F43" s="36" t="s">
        <v>250</v>
      </c>
    </row>
    <row r="44" spans="1:11">
      <c r="A44" s="36">
        <v>0.70348299999999997</v>
      </c>
      <c r="B44" s="36">
        <v>123.037975</v>
      </c>
      <c r="C44" s="36" t="s">
        <v>6</v>
      </c>
      <c r="D44" s="36" t="s">
        <v>253</v>
      </c>
      <c r="E44" s="68" t="s">
        <v>254</v>
      </c>
      <c r="F44" s="36" t="s">
        <v>251</v>
      </c>
    </row>
    <row r="45" spans="1:11">
      <c r="A45" s="36">
        <v>0.70211489999999999</v>
      </c>
      <c r="B45" s="36">
        <v>123.0371316</v>
      </c>
      <c r="C45" s="36" t="s">
        <v>6</v>
      </c>
      <c r="D45" s="67" t="s">
        <v>57</v>
      </c>
      <c r="E45" s="67" t="s">
        <v>259</v>
      </c>
      <c r="F45" s="36" t="s">
        <v>251</v>
      </c>
    </row>
    <row r="48" spans="1:11" s="1" customFormat="1" ht="25.8">
      <c r="A48" s="126" t="s">
        <v>248</v>
      </c>
      <c r="B48" s="127"/>
      <c r="C48" s="127"/>
      <c r="D48" s="127"/>
      <c r="E48" s="128"/>
      <c r="G48"/>
      <c r="H48"/>
      <c r="I48"/>
      <c r="J48"/>
      <c r="K48"/>
    </row>
    <row r="49" spans="1:11" s="1" customFormat="1">
      <c r="A49" s="35" t="s">
        <v>0</v>
      </c>
      <c r="B49" s="35" t="s">
        <v>1</v>
      </c>
      <c r="C49" s="35" t="s">
        <v>2</v>
      </c>
      <c r="D49" s="35" t="s">
        <v>3</v>
      </c>
      <c r="E49" s="35" t="s">
        <v>4</v>
      </c>
      <c r="G49"/>
      <c r="H49"/>
      <c r="I49"/>
      <c r="J49"/>
      <c r="K49"/>
    </row>
    <row r="50" spans="1:11" s="1" customFormat="1">
      <c r="A50" s="36">
        <v>0.63312829999999998</v>
      </c>
      <c r="B50" s="37">
        <v>123.08261330000001</v>
      </c>
      <c r="C50" s="36" t="s">
        <v>6</v>
      </c>
      <c r="D50" s="36" t="s">
        <v>96</v>
      </c>
      <c r="E50" s="48" t="s">
        <v>249</v>
      </c>
      <c r="G50"/>
      <c r="H50"/>
      <c r="I50"/>
      <c r="J50"/>
      <c r="K50"/>
    </row>
    <row r="51" spans="1:11" s="1" customFormat="1">
      <c r="A51" s="48">
        <v>0.63736499999999996</v>
      </c>
      <c r="B51" s="37">
        <v>123.0839816</v>
      </c>
      <c r="C51" s="36" t="s">
        <v>6</v>
      </c>
      <c r="D51" s="36" t="s">
        <v>22</v>
      </c>
      <c r="E51" s="68" t="s">
        <v>23</v>
      </c>
      <c r="G51"/>
      <c r="H51"/>
      <c r="I51"/>
      <c r="J51"/>
      <c r="K51"/>
    </row>
    <row r="52" spans="1:11" s="1" customFormat="1">
      <c r="A52" s="36">
        <v>0.63908500000000001</v>
      </c>
      <c r="B52" s="36">
        <v>123.0832949</v>
      </c>
      <c r="C52" s="36" t="s">
        <v>6</v>
      </c>
      <c r="D52" s="36" t="s">
        <v>22</v>
      </c>
      <c r="E52" s="68" t="s">
        <v>23</v>
      </c>
      <c r="G52"/>
      <c r="H52"/>
      <c r="I52"/>
      <c r="J52"/>
      <c r="K52"/>
    </row>
    <row r="53" spans="1:11" s="1" customFormat="1">
      <c r="A53" s="36">
        <v>0.64768300000000001</v>
      </c>
      <c r="B53" s="36">
        <v>123.08193</v>
      </c>
      <c r="C53" s="36" t="s">
        <v>6</v>
      </c>
      <c r="D53" s="36" t="s">
        <v>28</v>
      </c>
      <c r="E53" s="48" t="s">
        <v>260</v>
      </c>
      <c r="G53"/>
      <c r="H53"/>
      <c r="I53"/>
      <c r="J53"/>
      <c r="K53"/>
    </row>
    <row r="54" spans="1:11" s="1" customFormat="1">
      <c r="A54" s="36">
        <v>0.64863599999999999</v>
      </c>
      <c r="B54" s="36">
        <v>123.082376</v>
      </c>
      <c r="C54" s="36" t="s">
        <v>6</v>
      </c>
      <c r="D54" s="36" t="s">
        <v>28</v>
      </c>
      <c r="E54" s="48" t="s">
        <v>260</v>
      </c>
      <c r="G54"/>
      <c r="H54"/>
      <c r="I54"/>
      <c r="J54"/>
      <c r="K54"/>
    </row>
    <row r="55" spans="1:11" s="1" customFormat="1">
      <c r="A55" s="36">
        <v>0.65350490000000006</v>
      </c>
      <c r="B55" s="36">
        <v>123.083516</v>
      </c>
      <c r="C55" s="36" t="s">
        <v>6</v>
      </c>
      <c r="D55" s="36" t="s">
        <v>135</v>
      </c>
      <c r="E55" s="68" t="s">
        <v>136</v>
      </c>
      <c r="G55"/>
      <c r="H55"/>
      <c r="I55"/>
      <c r="J55"/>
      <c r="K55"/>
    </row>
    <row r="56" spans="1:11" s="1" customFormat="1">
      <c r="A56" s="36">
        <v>0.65354159999999994</v>
      </c>
      <c r="B56" s="36">
        <v>123.08265160000001</v>
      </c>
      <c r="C56" s="36" t="s">
        <v>6</v>
      </c>
      <c r="D56" s="36" t="s">
        <v>253</v>
      </c>
      <c r="E56" s="68" t="s">
        <v>254</v>
      </c>
      <c r="G56"/>
      <c r="H56"/>
      <c r="I56"/>
      <c r="J56"/>
      <c r="K56"/>
    </row>
    <row r="57" spans="1:11" s="1" customFormat="1">
      <c r="A57" s="36" t="s">
        <v>261</v>
      </c>
      <c r="B57" s="36">
        <v>123.08183</v>
      </c>
      <c r="C57" s="36" t="s">
        <v>6</v>
      </c>
      <c r="D57" s="36" t="s">
        <v>22</v>
      </c>
      <c r="E57" s="68" t="s">
        <v>23</v>
      </c>
      <c r="G57"/>
      <c r="H57"/>
      <c r="I57"/>
      <c r="J57"/>
      <c r="K57"/>
    </row>
    <row r="58" spans="1:11" s="1" customFormat="1">
      <c r="A58" s="36">
        <v>0.65391829999999995</v>
      </c>
      <c r="B58" s="36">
        <v>123.080856</v>
      </c>
      <c r="C58" s="36" t="s">
        <v>6</v>
      </c>
      <c r="D58" s="36" t="s">
        <v>22</v>
      </c>
      <c r="E58" s="68" t="s">
        <v>23</v>
      </c>
      <c r="G58"/>
      <c r="H58"/>
      <c r="I58"/>
      <c r="J58"/>
      <c r="K58"/>
    </row>
    <row r="59" spans="1:11" s="1" customFormat="1">
      <c r="A59" s="36">
        <v>0.657053</v>
      </c>
      <c r="B59" s="36">
        <v>123.0781216</v>
      </c>
      <c r="C59" s="36" t="s">
        <v>6</v>
      </c>
      <c r="D59" s="36" t="s">
        <v>28</v>
      </c>
      <c r="E59" s="48" t="s">
        <v>260</v>
      </c>
      <c r="G59"/>
      <c r="H59"/>
      <c r="I59"/>
      <c r="J59"/>
      <c r="K59"/>
    </row>
    <row r="60" spans="1:11" s="1" customFormat="1">
      <c r="A60" s="36">
        <v>0.65751833000000004</v>
      </c>
      <c r="B60" s="36">
        <v>123.0778866</v>
      </c>
      <c r="C60" s="36" t="s">
        <v>6</v>
      </c>
      <c r="D60" s="36" t="s">
        <v>28</v>
      </c>
      <c r="E60" s="48" t="s">
        <v>260</v>
      </c>
      <c r="G60"/>
      <c r="H60"/>
      <c r="I60"/>
      <c r="J60"/>
      <c r="K60"/>
    </row>
    <row r="61" spans="1:11" s="1" customFormat="1">
      <c r="A61" s="36">
        <v>0.65756000000000003</v>
      </c>
      <c r="B61" s="36">
        <v>123.07783999999999</v>
      </c>
      <c r="C61" s="36" t="s">
        <v>6</v>
      </c>
      <c r="D61" s="36" t="s">
        <v>37</v>
      </c>
      <c r="E61" s="36" t="s">
        <v>38</v>
      </c>
      <c r="G61"/>
      <c r="H61"/>
      <c r="I61"/>
      <c r="J61"/>
      <c r="K61"/>
    </row>
    <row r="62" spans="1:11" s="1" customFormat="1">
      <c r="A62" s="36">
        <v>0.65802000000000005</v>
      </c>
      <c r="B62" s="36">
        <v>123.07777160000001</v>
      </c>
      <c r="C62" s="36" t="s">
        <v>6</v>
      </c>
      <c r="D62" s="36" t="s">
        <v>37</v>
      </c>
      <c r="E62" s="36" t="s">
        <v>38</v>
      </c>
      <c r="G62"/>
      <c r="H62"/>
      <c r="I62"/>
      <c r="J62"/>
      <c r="K62"/>
    </row>
    <row r="63" spans="1:11" s="1" customFormat="1">
      <c r="A63" s="36">
        <v>0.65827159999999996</v>
      </c>
      <c r="B63" s="36">
        <v>123.077646</v>
      </c>
      <c r="C63" s="36" t="s">
        <v>6</v>
      </c>
      <c r="D63" s="36" t="s">
        <v>22</v>
      </c>
      <c r="E63" s="68" t="s">
        <v>23</v>
      </c>
      <c r="G63"/>
      <c r="H63"/>
      <c r="I63"/>
      <c r="J63"/>
      <c r="K63"/>
    </row>
    <row r="64" spans="1:11" s="1" customFormat="1">
      <c r="A64" s="36">
        <v>0.66052</v>
      </c>
      <c r="B64" s="36">
        <v>123.07640600000001</v>
      </c>
      <c r="C64" s="36" t="s">
        <v>6</v>
      </c>
      <c r="D64" s="36" t="s">
        <v>22</v>
      </c>
      <c r="E64" s="68" t="s">
        <v>23</v>
      </c>
    </row>
    <row r="65" spans="1:11" s="1" customFormat="1">
      <c r="A65" s="36">
        <v>0.66252</v>
      </c>
      <c r="B65" s="36">
        <v>123.07707499999999</v>
      </c>
      <c r="C65" s="36" t="s">
        <v>6</v>
      </c>
      <c r="D65" s="36" t="s">
        <v>30</v>
      </c>
      <c r="E65" s="39" t="s">
        <v>252</v>
      </c>
    </row>
    <row r="66" spans="1:11" s="1" customFormat="1">
      <c r="A66" s="36">
        <v>0.66535500000000003</v>
      </c>
      <c r="B66" s="36">
        <v>123.07594829999999</v>
      </c>
      <c r="C66" s="36" t="s">
        <v>6</v>
      </c>
      <c r="D66" s="36" t="s">
        <v>39</v>
      </c>
      <c r="E66" s="68" t="s">
        <v>256</v>
      </c>
    </row>
    <row r="67" spans="1:11" s="1" customFormat="1">
      <c r="A67" s="36">
        <v>0.66873300000000002</v>
      </c>
      <c r="B67" s="36">
        <v>123.076955</v>
      </c>
      <c r="C67" s="36" t="s">
        <v>6</v>
      </c>
      <c r="D67" s="36" t="s">
        <v>39</v>
      </c>
      <c r="E67" s="68" t="s">
        <v>256</v>
      </c>
      <c r="G67"/>
      <c r="H67"/>
      <c r="I67"/>
      <c r="J67"/>
      <c r="K67"/>
    </row>
    <row r="68" spans="1:11" s="1" customFormat="1" ht="16.2" customHeight="1">
      <c r="A68" s="36">
        <v>0.66989659999999995</v>
      </c>
      <c r="B68" s="36">
        <v>123.07516</v>
      </c>
      <c r="C68" s="36" t="s">
        <v>6</v>
      </c>
      <c r="D68" s="36" t="s">
        <v>28</v>
      </c>
      <c r="E68" s="36" t="s">
        <v>262</v>
      </c>
      <c r="G68"/>
      <c r="H68"/>
      <c r="I68"/>
      <c r="J68"/>
      <c r="K68"/>
    </row>
    <row r="69" spans="1:11" s="1" customFormat="1">
      <c r="A69" s="36">
        <v>0.66989659999999995</v>
      </c>
      <c r="B69" s="36">
        <v>123.07516</v>
      </c>
      <c r="C69" s="36" t="s">
        <v>6</v>
      </c>
      <c r="D69" s="36" t="s">
        <v>44</v>
      </c>
      <c r="E69" s="36" t="s">
        <v>192</v>
      </c>
      <c r="G69"/>
      <c r="H69"/>
      <c r="I69"/>
      <c r="J69"/>
      <c r="K69"/>
    </row>
    <row r="70" spans="1:11" s="1" customFormat="1">
      <c r="A70" s="36">
        <v>0.67001330000000003</v>
      </c>
      <c r="B70" s="36">
        <v>123.07443600000001</v>
      </c>
      <c r="C70" s="36" t="s">
        <v>6</v>
      </c>
      <c r="D70" s="36" t="s">
        <v>28</v>
      </c>
      <c r="E70" s="36" t="s">
        <v>262</v>
      </c>
      <c r="G70"/>
      <c r="H70"/>
      <c r="I70"/>
      <c r="J70"/>
      <c r="K70"/>
    </row>
    <row r="71" spans="1:11" s="1" customFormat="1">
      <c r="A71" s="36">
        <v>0.67001330000000003</v>
      </c>
      <c r="B71" s="36">
        <v>123.07443600000001</v>
      </c>
      <c r="C71" s="36" t="s">
        <v>6</v>
      </c>
      <c r="D71" s="36" t="s">
        <v>44</v>
      </c>
      <c r="E71" s="36" t="s">
        <v>192</v>
      </c>
      <c r="G71"/>
      <c r="H71"/>
      <c r="I71"/>
      <c r="J71"/>
      <c r="K71"/>
    </row>
    <row r="72" spans="1:11" s="1" customFormat="1">
      <c r="A72" s="36">
        <v>0.67636499999999999</v>
      </c>
      <c r="B72" s="36">
        <v>123.0732216</v>
      </c>
      <c r="C72" s="36" t="s">
        <v>6</v>
      </c>
      <c r="D72" s="36" t="s">
        <v>135</v>
      </c>
      <c r="E72" s="68" t="s">
        <v>136</v>
      </c>
      <c r="G72"/>
      <c r="H72"/>
      <c r="I72"/>
      <c r="J72"/>
      <c r="K72"/>
    </row>
    <row r="73" spans="1:11" s="1" customFormat="1">
      <c r="A73" s="36">
        <v>0.67718999999999996</v>
      </c>
      <c r="B73" s="36">
        <v>123.0703</v>
      </c>
      <c r="C73" s="36" t="s">
        <v>6</v>
      </c>
      <c r="D73" s="36" t="s">
        <v>253</v>
      </c>
      <c r="E73" s="68" t="s">
        <v>254</v>
      </c>
      <c r="G73"/>
      <c r="H73"/>
      <c r="I73"/>
      <c r="J73"/>
      <c r="K73"/>
    </row>
    <row r="74" spans="1:11" s="1" customFormat="1">
      <c r="A74" s="36">
        <v>0.67734329999999998</v>
      </c>
      <c r="B74" s="36">
        <v>123.06953</v>
      </c>
      <c r="C74" s="36" t="s">
        <v>6</v>
      </c>
      <c r="D74" s="36" t="s">
        <v>39</v>
      </c>
      <c r="E74" s="68" t="s">
        <v>256</v>
      </c>
      <c r="G74"/>
      <c r="H74"/>
      <c r="I74"/>
      <c r="J74"/>
      <c r="K74"/>
    </row>
    <row r="75" spans="1:11" s="1" customFormat="1">
      <c r="A75" s="36">
        <v>0.67718299999999998</v>
      </c>
      <c r="B75" s="36">
        <v>123.070123</v>
      </c>
      <c r="C75" s="36" t="s">
        <v>6</v>
      </c>
      <c r="D75" s="36" t="s">
        <v>39</v>
      </c>
      <c r="E75" s="68" t="s">
        <v>256</v>
      </c>
      <c r="G75"/>
      <c r="H75"/>
      <c r="I75"/>
      <c r="J75"/>
      <c r="K75"/>
    </row>
    <row r="76" spans="1:11" s="1" customFormat="1">
      <c r="A76" s="36">
        <v>0.67908599999999997</v>
      </c>
      <c r="B76" s="36">
        <v>123.06765300000001</v>
      </c>
      <c r="C76" s="36" t="s">
        <v>6</v>
      </c>
      <c r="D76" s="36" t="s">
        <v>28</v>
      </c>
      <c r="E76" s="36" t="s">
        <v>262</v>
      </c>
      <c r="G76"/>
      <c r="H76"/>
      <c r="I76"/>
      <c r="J76"/>
      <c r="K76"/>
    </row>
    <row r="77" spans="1:11" s="1" customFormat="1">
      <c r="A77" s="36">
        <v>0.67935829999999997</v>
      </c>
      <c r="B77" s="36">
        <v>123.067638</v>
      </c>
      <c r="C77" s="36" t="s">
        <v>6</v>
      </c>
      <c r="D77" s="36" t="s">
        <v>28</v>
      </c>
      <c r="E77" s="36" t="s">
        <v>262</v>
      </c>
      <c r="G77"/>
      <c r="H77"/>
      <c r="I77"/>
      <c r="J77"/>
      <c r="K77"/>
    </row>
    <row r="78" spans="1:11" s="1" customFormat="1">
      <c r="A78" s="36">
        <v>0.68201999999999996</v>
      </c>
      <c r="B78" s="36">
        <v>123.057613</v>
      </c>
      <c r="C78" s="36" t="s">
        <v>6</v>
      </c>
      <c r="D78" s="36" t="s">
        <v>28</v>
      </c>
      <c r="E78" s="36" t="s">
        <v>262</v>
      </c>
      <c r="G78"/>
      <c r="H78"/>
      <c r="I78"/>
      <c r="J78"/>
      <c r="K78"/>
    </row>
    <row r="79" spans="1:11" s="1" customFormat="1">
      <c r="A79" s="36">
        <v>0.68201999999999996</v>
      </c>
      <c r="B79" s="36">
        <v>123.057613</v>
      </c>
      <c r="C79" s="36" t="s">
        <v>6</v>
      </c>
      <c r="D79" s="36" t="s">
        <v>26</v>
      </c>
      <c r="E79" s="68" t="s">
        <v>27</v>
      </c>
      <c r="G79"/>
      <c r="H79"/>
      <c r="I79"/>
      <c r="J79"/>
      <c r="K79"/>
    </row>
    <row r="80" spans="1:11">
      <c r="A80" s="36">
        <v>0.682473</v>
      </c>
      <c r="B80" s="36">
        <v>123.057451</v>
      </c>
      <c r="C80" s="36" t="s">
        <v>6</v>
      </c>
      <c r="D80" s="36" t="s">
        <v>28</v>
      </c>
      <c r="E80" s="36" t="s">
        <v>262</v>
      </c>
    </row>
    <row r="81" spans="1:6">
      <c r="A81" s="36">
        <v>0.69216999999999995</v>
      </c>
      <c r="B81" s="36">
        <v>123.0526016</v>
      </c>
      <c r="C81" s="36" t="s">
        <v>6</v>
      </c>
      <c r="D81" s="36" t="s">
        <v>22</v>
      </c>
      <c r="E81" s="68" t="s">
        <v>23</v>
      </c>
    </row>
    <row r="82" spans="1:6">
      <c r="A82" s="36">
        <v>0.69252000000000002</v>
      </c>
      <c r="B82" s="36">
        <v>123.051936</v>
      </c>
      <c r="C82" s="36" t="s">
        <v>6</v>
      </c>
      <c r="D82" s="36" t="s">
        <v>28</v>
      </c>
      <c r="E82" s="36" t="s">
        <v>262</v>
      </c>
    </row>
    <row r="83" spans="1:6">
      <c r="A83" s="36">
        <v>0.69252000000000002</v>
      </c>
      <c r="B83" s="36">
        <v>123.051936</v>
      </c>
      <c r="C83" s="36" t="s">
        <v>6</v>
      </c>
      <c r="D83" s="36" t="s">
        <v>44</v>
      </c>
      <c r="E83" s="36" t="s">
        <v>192</v>
      </c>
    </row>
    <row r="84" spans="1:6">
      <c r="A84" s="36">
        <v>0.69281000000000004</v>
      </c>
      <c r="B84" s="36">
        <v>123.05176</v>
      </c>
      <c r="C84" s="36" t="s">
        <v>6</v>
      </c>
      <c r="D84" s="36" t="s">
        <v>28</v>
      </c>
      <c r="E84" s="36" t="s">
        <v>262</v>
      </c>
    </row>
    <row r="85" spans="1:6">
      <c r="A85" s="36">
        <v>0.69934499999999999</v>
      </c>
      <c r="B85" s="36">
        <v>123.0414516</v>
      </c>
      <c r="C85" s="36" t="s">
        <v>6</v>
      </c>
      <c r="D85" s="36" t="s">
        <v>22</v>
      </c>
      <c r="E85" s="68" t="s">
        <v>23</v>
      </c>
    </row>
    <row r="86" spans="1:6">
      <c r="A86" s="36">
        <v>0.69966159999999999</v>
      </c>
      <c r="B86" s="36">
        <v>123.0406983</v>
      </c>
      <c r="C86" s="36" t="s">
        <v>6</v>
      </c>
      <c r="D86" s="36" t="s">
        <v>26</v>
      </c>
      <c r="E86" s="68" t="s">
        <v>27</v>
      </c>
    </row>
    <row r="87" spans="1:6">
      <c r="A87" s="36">
        <v>0.69281000000000004</v>
      </c>
      <c r="B87" s="36">
        <v>123.05176</v>
      </c>
      <c r="C87" s="36" t="s">
        <v>6</v>
      </c>
      <c r="D87" s="36" t="s">
        <v>44</v>
      </c>
      <c r="E87" s="36" t="s">
        <v>192</v>
      </c>
    </row>
    <row r="88" spans="1:6">
      <c r="A88" s="36">
        <v>0.7012583</v>
      </c>
      <c r="B88" s="36">
        <v>123.03816</v>
      </c>
      <c r="C88" s="67" t="s">
        <v>6</v>
      </c>
      <c r="D88" s="67" t="s">
        <v>57</v>
      </c>
      <c r="E88" s="67" t="s">
        <v>259</v>
      </c>
    </row>
    <row r="89" spans="1:6">
      <c r="A89" s="36">
        <v>0.7012583</v>
      </c>
      <c r="B89" s="36">
        <v>123.03816</v>
      </c>
      <c r="C89" s="67" t="s">
        <v>6</v>
      </c>
      <c r="D89" s="67" t="s">
        <v>235</v>
      </c>
      <c r="E89" s="68" t="s">
        <v>263</v>
      </c>
    </row>
    <row r="90" spans="1:6">
      <c r="A90" s="36">
        <v>0.70356160000000001</v>
      </c>
      <c r="B90" s="36">
        <v>123.03574999999999</v>
      </c>
      <c r="C90" s="36" t="s">
        <v>6</v>
      </c>
      <c r="D90" s="36" t="s">
        <v>28</v>
      </c>
      <c r="E90" s="36" t="s">
        <v>262</v>
      </c>
    </row>
    <row r="91" spans="1:6">
      <c r="A91" s="36">
        <v>0.70377500000000004</v>
      </c>
      <c r="B91" s="36">
        <v>123.035629</v>
      </c>
      <c r="C91" s="67" t="s">
        <v>6</v>
      </c>
      <c r="D91" s="36" t="s">
        <v>28</v>
      </c>
      <c r="E91" s="36" t="s">
        <v>262</v>
      </c>
    </row>
    <row r="92" spans="1:6">
      <c r="A92" s="36">
        <v>0.70377500000000004</v>
      </c>
      <c r="B92" s="36">
        <v>123.035629</v>
      </c>
      <c r="C92" s="67" t="s">
        <v>6</v>
      </c>
      <c r="D92" s="67" t="s">
        <v>232</v>
      </c>
      <c r="E92" s="68" t="s">
        <v>264</v>
      </c>
      <c r="F92" s="43"/>
    </row>
  </sheetData>
  <mergeCells count="2">
    <mergeCell ref="A1:F1"/>
    <mergeCell ref="A48:E48"/>
  </mergeCells>
  <pageMargins left="0.7" right="0.7" top="0.75" bottom="0.75" header="0.3" footer="0.3"/>
  <pageSetup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BED4-EBEC-4DE0-9C6C-A184D5FD86EC}">
  <sheetPr>
    <pageSetUpPr fitToPage="1"/>
  </sheetPr>
  <dimension ref="A1:K101"/>
  <sheetViews>
    <sheetView view="pageBreakPreview" zoomScaleNormal="85" zoomScaleSheetLayoutView="100" workbookViewId="0">
      <selection activeCell="C102" sqref="C102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295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"/>
      <c r="B3" s="5"/>
      <c r="C3" s="5"/>
      <c r="D3" s="57"/>
      <c r="E3" s="58"/>
      <c r="F3" s="57"/>
    </row>
    <row r="6" spans="1:11" s="1" customFormat="1" ht="25.8">
      <c r="A6" s="125" t="s">
        <v>296</v>
      </c>
      <c r="B6" s="125"/>
      <c r="C6" s="125"/>
      <c r="D6" s="125"/>
      <c r="E6" s="125"/>
      <c r="G6"/>
      <c r="H6"/>
      <c r="I6"/>
      <c r="J6"/>
      <c r="K6"/>
    </row>
    <row r="7" spans="1:11" s="1" customFormat="1">
      <c r="A7" s="35" t="s">
        <v>0</v>
      </c>
      <c r="B7" s="35" t="s">
        <v>1</v>
      </c>
      <c r="C7" s="35" t="s">
        <v>2</v>
      </c>
      <c r="D7" s="35" t="s">
        <v>3</v>
      </c>
      <c r="E7" s="35" t="s">
        <v>4</v>
      </c>
      <c r="G7"/>
      <c r="H7"/>
      <c r="I7"/>
      <c r="J7"/>
      <c r="K7"/>
    </row>
    <row r="8" spans="1:11" s="1" customFormat="1">
      <c r="A8" s="57">
        <v>0.65162830000000005</v>
      </c>
      <c r="B8" s="8">
        <v>122.80147599999999</v>
      </c>
      <c r="C8" s="5" t="s">
        <v>6</v>
      </c>
      <c r="D8" s="57" t="s">
        <v>34</v>
      </c>
      <c r="E8" s="58" t="s">
        <v>47</v>
      </c>
      <c r="G8"/>
      <c r="H8"/>
      <c r="I8"/>
      <c r="J8"/>
      <c r="K8"/>
    </row>
    <row r="9" spans="1:11" s="1" customFormat="1">
      <c r="A9" s="57">
        <v>0.65162830000000005</v>
      </c>
      <c r="B9" s="8">
        <v>122.80147599999999</v>
      </c>
      <c r="C9" s="5" t="s">
        <v>6</v>
      </c>
      <c r="D9" s="57" t="s">
        <v>20</v>
      </c>
      <c r="E9" s="58" t="s">
        <v>228</v>
      </c>
      <c r="G9"/>
      <c r="H9"/>
      <c r="I9"/>
      <c r="J9"/>
      <c r="K9"/>
    </row>
    <row r="10" spans="1:11" s="1" customFormat="1">
      <c r="A10" s="5">
        <v>0.65222999999999998</v>
      </c>
      <c r="B10" s="5">
        <v>122.80155666</v>
      </c>
      <c r="C10" s="57" t="s">
        <v>6</v>
      </c>
      <c r="D10" s="57" t="s">
        <v>14</v>
      </c>
      <c r="E10" s="57" t="s">
        <v>15</v>
      </c>
      <c r="G10"/>
      <c r="H10"/>
      <c r="I10"/>
      <c r="J10"/>
      <c r="K10"/>
    </row>
    <row r="11" spans="1:11" s="1" customFormat="1">
      <c r="A11" s="5">
        <v>0.65278499999999995</v>
      </c>
      <c r="B11" s="5">
        <v>122.80128333</v>
      </c>
      <c r="C11" s="57" t="s">
        <v>6</v>
      </c>
      <c r="D11" s="57" t="s">
        <v>44</v>
      </c>
      <c r="E11" s="57" t="s">
        <v>192</v>
      </c>
      <c r="G11"/>
      <c r="H11"/>
      <c r="I11"/>
      <c r="J11"/>
      <c r="K11"/>
    </row>
    <row r="12" spans="1:11" s="1" customFormat="1">
      <c r="A12" s="5">
        <v>0.6532983</v>
      </c>
      <c r="B12" s="57">
        <v>122.80034999999999</v>
      </c>
      <c r="C12" s="57" t="s">
        <v>6</v>
      </c>
      <c r="D12" s="57" t="s">
        <v>20</v>
      </c>
      <c r="E12" s="57" t="s">
        <v>21</v>
      </c>
      <c r="G12"/>
      <c r="H12"/>
      <c r="I12"/>
      <c r="J12"/>
      <c r="K12"/>
    </row>
    <row r="13" spans="1:11" s="1" customFormat="1">
      <c r="A13" s="5">
        <v>0.65412833000000004</v>
      </c>
      <c r="B13" s="57">
        <v>122.7993666</v>
      </c>
      <c r="C13" s="57" t="s">
        <v>6</v>
      </c>
      <c r="D13" s="57" t="s">
        <v>12</v>
      </c>
      <c r="E13" s="57" t="s">
        <v>13</v>
      </c>
      <c r="G13"/>
      <c r="H13"/>
      <c r="I13"/>
      <c r="J13"/>
      <c r="K13"/>
    </row>
    <row r="14" spans="1:11" s="1" customFormat="1">
      <c r="A14" s="5">
        <v>0.65661659999999999</v>
      </c>
      <c r="B14" s="74">
        <v>122798483</v>
      </c>
      <c r="C14" s="57" t="s">
        <v>6</v>
      </c>
      <c r="D14" s="57" t="s">
        <v>22</v>
      </c>
      <c r="E14" s="57" t="s">
        <v>13</v>
      </c>
      <c r="G14"/>
      <c r="H14"/>
      <c r="I14"/>
      <c r="J14"/>
      <c r="K14"/>
    </row>
    <row r="15" spans="1:11" s="1" customFormat="1">
      <c r="A15" s="5">
        <v>0.65811660000000005</v>
      </c>
      <c r="B15" s="5">
        <v>122.79729</v>
      </c>
      <c r="C15" s="57" t="s">
        <v>6</v>
      </c>
      <c r="D15" s="57" t="s">
        <v>26</v>
      </c>
      <c r="E15" s="57" t="s">
        <v>13</v>
      </c>
      <c r="G15"/>
      <c r="H15"/>
      <c r="I15"/>
      <c r="J15"/>
      <c r="K15"/>
    </row>
    <row r="16" spans="1:11" s="1" customFormat="1">
      <c r="A16" s="5">
        <v>0.65946660000000001</v>
      </c>
      <c r="B16" s="5">
        <v>122.7963116</v>
      </c>
      <c r="C16" s="57" t="s">
        <v>6</v>
      </c>
      <c r="D16" s="57" t="s">
        <v>37</v>
      </c>
      <c r="E16" s="57" t="s">
        <v>179</v>
      </c>
      <c r="G16"/>
      <c r="H16"/>
      <c r="I16"/>
      <c r="J16"/>
      <c r="K16"/>
    </row>
    <row r="17" spans="1:11" s="1" customFormat="1">
      <c r="A17" s="5">
        <v>0.6598233</v>
      </c>
      <c r="B17" s="5">
        <v>122.79617330000001</v>
      </c>
      <c r="C17" s="57" t="s">
        <v>6</v>
      </c>
      <c r="D17" s="57" t="s">
        <v>37</v>
      </c>
      <c r="E17" s="57" t="s">
        <v>179</v>
      </c>
      <c r="G17"/>
      <c r="H17"/>
      <c r="I17"/>
      <c r="J17"/>
      <c r="K17"/>
    </row>
    <row r="18" spans="1:11" s="1" customFormat="1">
      <c r="A18" s="5">
        <v>0.66050830000000005</v>
      </c>
      <c r="B18" s="5">
        <v>122.79564329999999</v>
      </c>
      <c r="C18" s="57" t="s">
        <v>6</v>
      </c>
      <c r="D18" s="57" t="s">
        <v>297</v>
      </c>
      <c r="E18" s="57" t="s">
        <v>29</v>
      </c>
      <c r="G18"/>
      <c r="H18"/>
      <c r="I18"/>
      <c r="J18"/>
      <c r="K18"/>
    </row>
    <row r="19" spans="1:11" s="1" customFormat="1">
      <c r="A19" s="10">
        <v>0.66072660000000005</v>
      </c>
      <c r="B19" s="5">
        <v>122.7955616</v>
      </c>
      <c r="C19" s="57" t="s">
        <v>6</v>
      </c>
      <c r="D19" s="57" t="s">
        <v>297</v>
      </c>
      <c r="E19" s="57" t="s">
        <v>29</v>
      </c>
      <c r="G19"/>
      <c r="H19"/>
      <c r="I19"/>
      <c r="J19"/>
      <c r="K19"/>
    </row>
    <row r="20" spans="1:11" s="1" customFormat="1">
      <c r="A20" s="5">
        <v>0.66147489999999998</v>
      </c>
      <c r="B20" s="5">
        <v>122.7948883</v>
      </c>
      <c r="C20" s="57" t="s">
        <v>6</v>
      </c>
      <c r="D20" s="57" t="s">
        <v>20</v>
      </c>
      <c r="E20" s="57" t="s">
        <v>21</v>
      </c>
      <c r="G20"/>
      <c r="H20"/>
      <c r="I20"/>
      <c r="J20"/>
      <c r="K20"/>
    </row>
    <row r="21" spans="1:11" s="1" customFormat="1">
      <c r="A21" s="5">
        <v>0.66222329999999996</v>
      </c>
      <c r="B21" s="5">
        <v>122.79433830000001</v>
      </c>
      <c r="C21" s="57" t="s">
        <v>6</v>
      </c>
      <c r="D21" s="57" t="s">
        <v>12</v>
      </c>
      <c r="E21" s="57" t="s">
        <v>13</v>
      </c>
      <c r="G21"/>
      <c r="H21"/>
      <c r="I21"/>
      <c r="J21"/>
      <c r="K21"/>
    </row>
    <row r="22" spans="1:11" s="1" customFormat="1">
      <c r="A22" s="5">
        <v>0.6659583</v>
      </c>
      <c r="B22" s="5">
        <v>122.794235</v>
      </c>
      <c r="C22" s="57" t="s">
        <v>6</v>
      </c>
      <c r="D22" s="57" t="s">
        <v>32</v>
      </c>
      <c r="E22" s="57" t="s">
        <v>238</v>
      </c>
    </row>
    <row r="23" spans="1:11" s="1" customFormat="1">
      <c r="A23" s="5">
        <v>0.66640829999999995</v>
      </c>
      <c r="B23" s="5">
        <v>122.7943183</v>
      </c>
      <c r="C23" s="57" t="s">
        <v>6</v>
      </c>
      <c r="D23" s="57" t="s">
        <v>35</v>
      </c>
      <c r="E23" s="57" t="s">
        <v>298</v>
      </c>
    </row>
    <row r="24" spans="1:11" s="1" customFormat="1">
      <c r="A24" s="5">
        <v>0.66776159999999996</v>
      </c>
      <c r="B24" s="5">
        <v>122.79465829999999</v>
      </c>
      <c r="C24" s="57" t="s">
        <v>6</v>
      </c>
      <c r="D24" s="57" t="s">
        <v>37</v>
      </c>
      <c r="E24" s="57" t="s">
        <v>179</v>
      </c>
    </row>
    <row r="25" spans="1:11" s="1" customFormat="1">
      <c r="A25" s="5">
        <v>0.66849999999999998</v>
      </c>
      <c r="B25" s="5">
        <v>122.794685</v>
      </c>
      <c r="C25" s="57" t="s">
        <v>6</v>
      </c>
      <c r="D25" s="57" t="s">
        <v>37</v>
      </c>
      <c r="E25" s="57" t="s">
        <v>179</v>
      </c>
      <c r="G25"/>
      <c r="H25"/>
      <c r="I25"/>
      <c r="J25"/>
      <c r="K25"/>
    </row>
    <row r="26" spans="1:11" s="1" customFormat="1" ht="16.2" customHeight="1">
      <c r="A26" s="5">
        <v>0.67172330000000002</v>
      </c>
      <c r="B26" s="5">
        <v>122.7950033</v>
      </c>
      <c r="C26" s="57" t="s">
        <v>6</v>
      </c>
      <c r="D26" s="57" t="s">
        <v>39</v>
      </c>
      <c r="E26" s="57" t="s">
        <v>40</v>
      </c>
      <c r="G26"/>
      <c r="H26"/>
      <c r="I26"/>
      <c r="J26"/>
      <c r="K26"/>
    </row>
    <row r="27" spans="1:11" s="1" customFormat="1">
      <c r="A27" s="5">
        <v>0.67172330000000002</v>
      </c>
      <c r="B27" s="5">
        <v>122.7950033</v>
      </c>
      <c r="C27" s="57" t="s">
        <v>6</v>
      </c>
      <c r="D27" s="57" t="s">
        <v>93</v>
      </c>
      <c r="E27" s="57" t="s">
        <v>299</v>
      </c>
      <c r="G27"/>
      <c r="H27"/>
      <c r="I27"/>
      <c r="J27"/>
      <c r="K27"/>
    </row>
    <row r="28" spans="1:11" s="1" customFormat="1">
      <c r="A28" s="5">
        <v>0.67240659999999997</v>
      </c>
      <c r="B28" s="5">
        <v>122.7951333</v>
      </c>
      <c r="C28" s="57" t="s">
        <v>6</v>
      </c>
      <c r="D28" s="57" t="s">
        <v>39</v>
      </c>
      <c r="E28" s="57" t="s">
        <v>40</v>
      </c>
      <c r="G28"/>
      <c r="H28"/>
      <c r="I28"/>
      <c r="J28"/>
      <c r="K28"/>
    </row>
    <row r="29" spans="1:11" s="1" customFormat="1">
      <c r="A29" s="5">
        <v>0.67240659999999997</v>
      </c>
      <c r="B29" s="5">
        <v>122.7951333</v>
      </c>
      <c r="C29" s="57" t="s">
        <v>6</v>
      </c>
      <c r="D29" s="57" t="s">
        <v>93</v>
      </c>
      <c r="E29" s="57" t="s">
        <v>299</v>
      </c>
      <c r="G29"/>
      <c r="H29"/>
      <c r="I29"/>
      <c r="J29"/>
      <c r="K29"/>
    </row>
    <row r="30" spans="1:11" s="1" customFormat="1">
      <c r="A30" s="5">
        <v>0.67498999999999998</v>
      </c>
      <c r="B30" s="5">
        <v>122.7953583</v>
      </c>
      <c r="C30" s="57" t="s">
        <v>6</v>
      </c>
      <c r="D30" s="57" t="s">
        <v>20</v>
      </c>
      <c r="E30" s="57" t="s">
        <v>67</v>
      </c>
      <c r="G30"/>
      <c r="H30"/>
      <c r="I30"/>
      <c r="J30"/>
      <c r="K30"/>
    </row>
    <row r="31" spans="1:11" s="1" customFormat="1">
      <c r="A31" s="10">
        <v>0.67506330000000003</v>
      </c>
      <c r="B31" s="10">
        <v>122.795365</v>
      </c>
      <c r="C31" s="57" t="s">
        <v>6</v>
      </c>
      <c r="D31" s="57" t="s">
        <v>37</v>
      </c>
      <c r="E31" s="57" t="s">
        <v>38</v>
      </c>
      <c r="G31"/>
      <c r="H31"/>
      <c r="I31"/>
      <c r="J31"/>
      <c r="K31"/>
    </row>
    <row r="32" spans="1:11" s="1" customFormat="1">
      <c r="A32" s="5">
        <v>0.67573300000000003</v>
      </c>
      <c r="B32" s="5">
        <v>122.795456</v>
      </c>
      <c r="C32" s="57" t="s">
        <v>6</v>
      </c>
      <c r="D32" s="57" t="s">
        <v>37</v>
      </c>
      <c r="E32" s="57" t="s">
        <v>38</v>
      </c>
      <c r="G32"/>
      <c r="H32"/>
      <c r="I32"/>
      <c r="J32"/>
      <c r="K32"/>
    </row>
    <row r="33" spans="1:11" s="1" customFormat="1">
      <c r="A33" s="5">
        <v>0.67573300000000003</v>
      </c>
      <c r="B33" s="5">
        <v>122.795456</v>
      </c>
      <c r="C33" s="57" t="s">
        <v>6</v>
      </c>
      <c r="D33" s="57" t="s">
        <v>12</v>
      </c>
      <c r="E33" s="57" t="s">
        <v>73</v>
      </c>
      <c r="G33"/>
      <c r="H33"/>
      <c r="I33"/>
      <c r="J33"/>
      <c r="K33"/>
    </row>
    <row r="34" spans="1:11" s="1" customFormat="1">
      <c r="A34" s="5">
        <v>0.67585600000000001</v>
      </c>
      <c r="B34" s="5">
        <v>122.795616</v>
      </c>
      <c r="C34" s="57" t="s">
        <v>6</v>
      </c>
      <c r="D34" s="57" t="s">
        <v>39</v>
      </c>
      <c r="E34" s="57" t="s">
        <v>40</v>
      </c>
      <c r="G34"/>
      <c r="H34"/>
      <c r="I34"/>
      <c r="J34"/>
      <c r="K34"/>
    </row>
    <row r="35" spans="1:11" s="1" customFormat="1">
      <c r="A35" s="5">
        <v>0.67591599999999996</v>
      </c>
      <c r="B35" s="5">
        <v>122.79572</v>
      </c>
      <c r="C35" s="57" t="s">
        <v>6</v>
      </c>
      <c r="D35" s="57" t="s">
        <v>91</v>
      </c>
      <c r="E35" s="57" t="s">
        <v>92</v>
      </c>
      <c r="G35"/>
      <c r="H35"/>
      <c r="I35"/>
      <c r="J35"/>
      <c r="K35"/>
    </row>
    <row r="36" spans="1:11" s="1" customFormat="1">
      <c r="A36" s="5">
        <v>0.67618829999999996</v>
      </c>
      <c r="B36" s="5">
        <v>122.796306</v>
      </c>
      <c r="C36" s="57" t="s">
        <v>6</v>
      </c>
      <c r="D36" s="57" t="s">
        <v>39</v>
      </c>
      <c r="E36" s="57" t="s">
        <v>40</v>
      </c>
      <c r="G36"/>
      <c r="H36"/>
      <c r="I36"/>
      <c r="J36"/>
      <c r="K36"/>
    </row>
    <row r="37" spans="1:11" s="1" customFormat="1">
      <c r="A37" s="5">
        <v>0.676346</v>
      </c>
      <c r="B37" s="10">
        <v>122.79625830000001</v>
      </c>
      <c r="C37" s="57" t="s">
        <v>6</v>
      </c>
      <c r="D37" s="57" t="s">
        <v>91</v>
      </c>
      <c r="E37" s="57" t="s">
        <v>92</v>
      </c>
      <c r="G37"/>
      <c r="H37"/>
      <c r="I37"/>
      <c r="J37"/>
      <c r="K37"/>
    </row>
    <row r="38" spans="1:11">
      <c r="A38" s="5">
        <v>0.67638160000000003</v>
      </c>
      <c r="B38" s="13">
        <v>122.7962316</v>
      </c>
      <c r="C38" s="57" t="s">
        <v>6</v>
      </c>
      <c r="D38" s="57" t="s">
        <v>300</v>
      </c>
      <c r="E38" s="57" t="s">
        <v>301</v>
      </c>
    </row>
    <row r="39" spans="1:11">
      <c r="A39" s="5">
        <v>0.67717329999999998</v>
      </c>
      <c r="B39" s="5">
        <v>122.79702330000001</v>
      </c>
      <c r="C39" s="57" t="s">
        <v>6</v>
      </c>
      <c r="D39" s="57" t="s">
        <v>300</v>
      </c>
      <c r="E39" s="57" t="s">
        <v>301</v>
      </c>
    </row>
    <row r="40" spans="1:11">
      <c r="A40" s="5">
        <v>0.67738160000000003</v>
      </c>
      <c r="B40" s="5">
        <v>122.7983883</v>
      </c>
      <c r="C40" s="57" t="s">
        <v>6</v>
      </c>
      <c r="D40" s="57" t="s">
        <v>297</v>
      </c>
      <c r="E40" s="57" t="s">
        <v>29</v>
      </c>
    </row>
    <row r="41" spans="1:11">
      <c r="A41" s="5">
        <v>0.67732599999999998</v>
      </c>
      <c r="B41" s="5">
        <v>122.798119</v>
      </c>
      <c r="C41" s="57" t="s">
        <v>6</v>
      </c>
      <c r="D41" s="57" t="s">
        <v>96</v>
      </c>
      <c r="E41" s="57" t="s">
        <v>302</v>
      </c>
    </row>
    <row r="42" spans="1:11">
      <c r="A42" s="5">
        <v>0.67741660000000004</v>
      </c>
      <c r="B42" s="5">
        <v>122.7991166</v>
      </c>
      <c r="C42" s="57" t="s">
        <v>6</v>
      </c>
      <c r="D42" s="57" t="s">
        <v>297</v>
      </c>
      <c r="E42" s="57" t="s">
        <v>29</v>
      </c>
    </row>
    <row r="43" spans="1:11">
      <c r="A43" s="5">
        <v>0.67798499999999995</v>
      </c>
      <c r="B43" s="5">
        <v>122.79905599999999</v>
      </c>
      <c r="C43" s="57" t="s">
        <v>6</v>
      </c>
      <c r="D43" s="57" t="s">
        <v>96</v>
      </c>
      <c r="E43" s="57" t="s">
        <v>302</v>
      </c>
    </row>
    <row r="44" spans="1:11">
      <c r="A44" s="5">
        <v>0.67876329999999996</v>
      </c>
      <c r="B44" s="5">
        <v>122.79856599999999</v>
      </c>
      <c r="C44" s="57" t="s">
        <v>6</v>
      </c>
      <c r="D44" s="57" t="s">
        <v>20</v>
      </c>
      <c r="E44" s="57" t="s">
        <v>303</v>
      </c>
    </row>
    <row r="45" spans="1:11">
      <c r="A45" s="5">
        <v>0.68028500000000003</v>
      </c>
      <c r="B45" s="5">
        <v>122.798413</v>
      </c>
      <c r="C45" s="57" t="s">
        <v>6</v>
      </c>
      <c r="D45" s="57" t="s">
        <v>12</v>
      </c>
      <c r="E45" s="57" t="s">
        <v>73</v>
      </c>
    </row>
    <row r="46" spans="1:11">
      <c r="A46" s="5">
        <v>0.68197300000000005</v>
      </c>
      <c r="B46" s="5">
        <v>122.79894299999999</v>
      </c>
      <c r="C46" s="57" t="s">
        <v>6</v>
      </c>
      <c r="D46" s="57" t="s">
        <v>37</v>
      </c>
      <c r="E46" s="57" t="s">
        <v>38</v>
      </c>
    </row>
    <row r="47" spans="1:11">
      <c r="A47" s="5">
        <v>0.68262299999999998</v>
      </c>
      <c r="B47" s="5">
        <v>122.79917159999999</v>
      </c>
      <c r="C47" s="57" t="s">
        <v>6</v>
      </c>
      <c r="D47" s="57" t="s">
        <v>37</v>
      </c>
      <c r="E47" s="57" t="s">
        <v>38</v>
      </c>
    </row>
    <row r="48" spans="1:11">
      <c r="A48" s="5">
        <v>0.68267829999999996</v>
      </c>
      <c r="B48" s="5">
        <v>122.79916900000001</v>
      </c>
      <c r="C48" s="57" t="s">
        <v>6</v>
      </c>
      <c r="D48" s="57" t="s">
        <v>44</v>
      </c>
      <c r="E48" s="57" t="s">
        <v>304</v>
      </c>
    </row>
    <row r="49" spans="1:6">
      <c r="A49" s="5">
        <v>0.67140200000000005</v>
      </c>
      <c r="B49" s="5">
        <v>122.66665999999999</v>
      </c>
      <c r="C49" s="57" t="s">
        <v>6</v>
      </c>
      <c r="D49" s="57" t="s">
        <v>14</v>
      </c>
      <c r="E49" s="57" t="s">
        <v>45</v>
      </c>
    </row>
    <row r="50" spans="1:6">
      <c r="A50" s="5">
        <v>0.68330599999999997</v>
      </c>
      <c r="B50" s="5">
        <v>122.801171</v>
      </c>
      <c r="C50" s="57" t="s">
        <v>6</v>
      </c>
      <c r="D50" s="57" t="s">
        <v>182</v>
      </c>
      <c r="E50" s="57" t="s">
        <v>305</v>
      </c>
      <c r="F50" s="43"/>
    </row>
    <row r="51" spans="1:6">
      <c r="A51" s="10">
        <v>0.68467829999999996</v>
      </c>
      <c r="B51" s="5">
        <v>122.802806</v>
      </c>
      <c r="C51" s="57" t="s">
        <v>6</v>
      </c>
      <c r="D51" s="57" t="s">
        <v>177</v>
      </c>
      <c r="E51" s="57" t="s">
        <v>306</v>
      </c>
    </row>
    <row r="52" spans="1:6">
      <c r="A52" s="75">
        <v>0.68635999999999997</v>
      </c>
      <c r="B52" s="75">
        <v>122.80319830000001</v>
      </c>
      <c r="C52" s="76" t="s">
        <v>6</v>
      </c>
      <c r="D52" s="76" t="s">
        <v>34</v>
      </c>
      <c r="E52" s="57" t="s">
        <v>47</v>
      </c>
    </row>
    <row r="53" spans="1:6">
      <c r="A53" s="5">
        <v>0.686635</v>
      </c>
      <c r="B53" s="5">
        <v>122.8039449</v>
      </c>
      <c r="C53" s="57" t="s">
        <v>6</v>
      </c>
      <c r="D53" s="57" t="s">
        <v>96</v>
      </c>
      <c r="E53" s="57" t="s">
        <v>307</v>
      </c>
    </row>
    <row r="54" spans="1:6">
      <c r="A54" s="5">
        <v>0.68571599999999999</v>
      </c>
      <c r="B54" s="5">
        <v>122.811176</v>
      </c>
      <c r="C54" s="57" t="s">
        <v>6</v>
      </c>
      <c r="D54" s="57" t="s">
        <v>37</v>
      </c>
      <c r="E54" s="57" t="s">
        <v>38</v>
      </c>
    </row>
    <row r="55" spans="1:6">
      <c r="A55" s="5">
        <v>0.68565600000000004</v>
      </c>
      <c r="B55" s="5">
        <v>122.811729</v>
      </c>
      <c r="C55" s="57" t="s">
        <v>6</v>
      </c>
      <c r="D55" s="57" t="s">
        <v>37</v>
      </c>
      <c r="E55" s="57" t="s">
        <v>38</v>
      </c>
      <c r="F55" s="45"/>
    </row>
    <row r="56" spans="1:6">
      <c r="A56" s="5">
        <v>0.68536490000000005</v>
      </c>
      <c r="B56" s="5">
        <v>122.8135383</v>
      </c>
      <c r="C56" s="57" t="s">
        <v>6</v>
      </c>
      <c r="D56" s="57" t="s">
        <v>37</v>
      </c>
      <c r="E56" s="57" t="s">
        <v>38</v>
      </c>
      <c r="F56" s="45"/>
    </row>
    <row r="57" spans="1:6">
      <c r="A57" s="65">
        <v>0.68527329999999997</v>
      </c>
      <c r="B57" s="65">
        <v>122.81443299999999</v>
      </c>
      <c r="C57" s="63" t="s">
        <v>6</v>
      </c>
      <c r="D57" s="63" t="s">
        <v>37</v>
      </c>
      <c r="E57" s="63" t="s">
        <v>38</v>
      </c>
    </row>
    <row r="58" spans="1:6">
      <c r="A58" s="77">
        <v>0.68442829999999999</v>
      </c>
      <c r="B58" s="65">
        <v>122.8191916</v>
      </c>
      <c r="C58" s="63" t="s">
        <v>6</v>
      </c>
      <c r="D58" s="63" t="s">
        <v>14</v>
      </c>
      <c r="E58" s="57" t="s">
        <v>45</v>
      </c>
    </row>
    <row r="59" spans="1:6">
      <c r="A59" s="5">
        <v>0.684836</v>
      </c>
      <c r="B59" s="10">
        <v>122.81989</v>
      </c>
      <c r="C59" s="57" t="s">
        <v>6</v>
      </c>
      <c r="D59" s="57" t="s">
        <v>44</v>
      </c>
      <c r="E59" s="57" t="s">
        <v>304</v>
      </c>
    </row>
    <row r="60" spans="1:6">
      <c r="A60" s="5">
        <v>0.68682299999999996</v>
      </c>
      <c r="B60" s="5">
        <v>122.82021159999999</v>
      </c>
      <c r="C60" s="57" t="s">
        <v>6</v>
      </c>
      <c r="D60" s="57" t="s">
        <v>35</v>
      </c>
      <c r="E60" s="57" t="s">
        <v>298</v>
      </c>
    </row>
    <row r="61" spans="1:6">
      <c r="A61" s="5">
        <v>0.68750599999999995</v>
      </c>
      <c r="B61" s="5">
        <v>122.82030829999999</v>
      </c>
      <c r="C61" s="57" t="s">
        <v>6</v>
      </c>
      <c r="D61" s="57" t="s">
        <v>32</v>
      </c>
      <c r="E61" s="57" t="s">
        <v>238</v>
      </c>
    </row>
    <row r="62" spans="1:6">
      <c r="A62" s="5">
        <v>0.68764599999999998</v>
      </c>
      <c r="B62" s="5">
        <v>122.820345</v>
      </c>
      <c r="C62" s="57" t="s">
        <v>6</v>
      </c>
      <c r="D62" s="57" t="s">
        <v>297</v>
      </c>
      <c r="E62" s="57" t="s">
        <v>29</v>
      </c>
    </row>
    <row r="63" spans="1:6">
      <c r="A63" s="5">
        <v>0.68807499999999999</v>
      </c>
      <c r="B63" s="5">
        <v>122.820616</v>
      </c>
      <c r="C63" s="57" t="s">
        <v>6</v>
      </c>
      <c r="D63" s="57" t="s">
        <v>297</v>
      </c>
      <c r="E63" s="57" t="s">
        <v>29</v>
      </c>
    </row>
    <row r="64" spans="1:6">
      <c r="A64" s="5">
        <v>0.69038999999999995</v>
      </c>
      <c r="B64" s="5">
        <v>122.8216583</v>
      </c>
      <c r="C64" s="57" t="s">
        <v>6</v>
      </c>
      <c r="D64" s="57" t="s">
        <v>20</v>
      </c>
      <c r="E64" s="57" t="s">
        <v>21</v>
      </c>
    </row>
    <row r="65" spans="1:6">
      <c r="A65" s="5">
        <v>0.69130999999999998</v>
      </c>
      <c r="B65" s="5">
        <v>122.82239</v>
      </c>
      <c r="C65" s="57" t="s">
        <v>6</v>
      </c>
      <c r="D65" s="57" t="s">
        <v>12</v>
      </c>
      <c r="E65" s="57" t="s">
        <v>13</v>
      </c>
      <c r="F65"/>
    </row>
    <row r="66" spans="1:6">
      <c r="A66" s="5">
        <v>0.69136600000000004</v>
      </c>
      <c r="B66" s="5">
        <v>122.822436</v>
      </c>
      <c r="C66" s="57" t="s">
        <v>6</v>
      </c>
      <c r="D66" s="57" t="s">
        <v>37</v>
      </c>
      <c r="E66" s="57" t="s">
        <v>38</v>
      </c>
      <c r="F66"/>
    </row>
    <row r="67" spans="1:6">
      <c r="A67" s="5">
        <v>0.69203000000000003</v>
      </c>
      <c r="B67" s="5">
        <v>122.82316899999999</v>
      </c>
      <c r="C67" s="57" t="s">
        <v>6</v>
      </c>
      <c r="D67" s="57" t="s">
        <v>37</v>
      </c>
      <c r="E67" s="57" t="s">
        <v>38</v>
      </c>
      <c r="F67"/>
    </row>
    <row r="68" spans="1:6">
      <c r="A68" s="5">
        <v>0.69247000000000003</v>
      </c>
      <c r="B68" s="5">
        <v>122.823448</v>
      </c>
      <c r="C68" s="57" t="s">
        <v>6</v>
      </c>
      <c r="D68" s="57" t="s">
        <v>44</v>
      </c>
      <c r="E68" s="57" t="s">
        <v>304</v>
      </c>
      <c r="F68"/>
    </row>
    <row r="69" spans="1:6">
      <c r="A69" s="5">
        <v>0.69274500000000006</v>
      </c>
      <c r="B69" s="5">
        <v>122.82401830000001</v>
      </c>
      <c r="C69" s="57" t="s">
        <v>6</v>
      </c>
      <c r="D69" s="63" t="s">
        <v>14</v>
      </c>
      <c r="E69" s="57" t="s">
        <v>45</v>
      </c>
      <c r="F69"/>
    </row>
    <row r="70" spans="1:6">
      <c r="A70" s="5">
        <v>0.69298999999999999</v>
      </c>
      <c r="B70" s="5">
        <v>122.82493599999999</v>
      </c>
      <c r="C70" s="57" t="s">
        <v>6</v>
      </c>
      <c r="D70" s="57" t="s">
        <v>182</v>
      </c>
      <c r="E70" s="57" t="s">
        <v>305</v>
      </c>
      <c r="F70"/>
    </row>
    <row r="71" spans="1:6">
      <c r="A71" s="5">
        <v>0.69411</v>
      </c>
      <c r="B71" s="5">
        <v>122.82601</v>
      </c>
      <c r="C71" s="57" t="s">
        <v>6</v>
      </c>
      <c r="D71" s="57" t="s">
        <v>182</v>
      </c>
      <c r="E71" s="57" t="s">
        <v>305</v>
      </c>
      <c r="F71"/>
    </row>
    <row r="72" spans="1:6">
      <c r="A72" s="5">
        <v>0.69464999999999999</v>
      </c>
      <c r="B72" s="5">
        <v>122.826925</v>
      </c>
      <c r="C72" s="57" t="s">
        <v>6</v>
      </c>
      <c r="D72" s="57" t="s">
        <v>12</v>
      </c>
      <c r="E72" s="57" t="s">
        <v>13</v>
      </c>
      <c r="F72"/>
    </row>
    <row r="73" spans="1:6">
      <c r="A73" s="5">
        <v>0.69578600000000002</v>
      </c>
      <c r="B73" s="5">
        <v>122.828121</v>
      </c>
      <c r="C73" s="57" t="s">
        <v>6</v>
      </c>
      <c r="D73" s="57" t="s">
        <v>20</v>
      </c>
      <c r="E73" s="57" t="s">
        <v>21</v>
      </c>
      <c r="F73"/>
    </row>
    <row r="74" spans="1:6">
      <c r="A74" s="5">
        <v>0.69696599999999997</v>
      </c>
      <c r="B74" s="5">
        <v>122.828985</v>
      </c>
      <c r="C74" s="57" t="s">
        <v>6</v>
      </c>
      <c r="D74" s="57" t="s">
        <v>308</v>
      </c>
      <c r="E74" s="57" t="s">
        <v>309</v>
      </c>
      <c r="F74"/>
    </row>
    <row r="75" spans="1:6">
      <c r="A75" s="5">
        <v>0.697295</v>
      </c>
      <c r="B75" s="5">
        <v>122.829165</v>
      </c>
      <c r="C75" s="57" t="s">
        <v>6</v>
      </c>
      <c r="D75" s="57" t="s">
        <v>310</v>
      </c>
      <c r="E75" s="57" t="s">
        <v>311</v>
      </c>
      <c r="F75"/>
    </row>
    <row r="76" spans="1:6">
      <c r="A76" s="5">
        <v>0.697353</v>
      </c>
      <c r="B76" s="5">
        <v>122.82908999999999</v>
      </c>
      <c r="C76" s="57" t="s">
        <v>6</v>
      </c>
      <c r="D76" s="57" t="s">
        <v>44</v>
      </c>
      <c r="E76" s="57" t="s">
        <v>46</v>
      </c>
      <c r="F76"/>
    </row>
    <row r="77" spans="1:6">
      <c r="A77" s="5">
        <v>0.69770489999999996</v>
      </c>
      <c r="B77" s="5">
        <v>122.82975999999999</v>
      </c>
      <c r="C77" s="57" t="s">
        <v>6</v>
      </c>
      <c r="D77" s="63" t="s">
        <v>14</v>
      </c>
      <c r="E77" s="57" t="s">
        <v>45</v>
      </c>
      <c r="F77"/>
    </row>
    <row r="78" spans="1:6">
      <c r="A78" s="5">
        <v>0.69930159999999997</v>
      </c>
      <c r="B78" s="5">
        <v>122.831363</v>
      </c>
      <c r="C78" s="57" t="s">
        <v>6</v>
      </c>
      <c r="D78" s="57" t="s">
        <v>24</v>
      </c>
      <c r="E78" s="57" t="s">
        <v>312</v>
      </c>
      <c r="F78"/>
    </row>
    <row r="79" spans="1:6">
      <c r="A79" s="5">
        <v>0.70082599999999995</v>
      </c>
      <c r="B79" s="5">
        <v>122.83246</v>
      </c>
      <c r="C79" s="57" t="s">
        <v>6</v>
      </c>
      <c r="D79" s="57" t="s">
        <v>37</v>
      </c>
      <c r="E79" s="57" t="s">
        <v>38</v>
      </c>
      <c r="F79"/>
    </row>
    <row r="80" spans="1:6">
      <c r="A80" s="5">
        <v>0.70082599999999995</v>
      </c>
      <c r="B80" s="5">
        <v>122.83246</v>
      </c>
      <c r="C80" s="57" t="s">
        <v>6</v>
      </c>
      <c r="D80" s="57" t="s">
        <v>39</v>
      </c>
      <c r="E80" s="57" t="s">
        <v>40</v>
      </c>
      <c r="F80"/>
    </row>
    <row r="81" spans="1:6">
      <c r="A81" s="5">
        <v>0.70126299999999997</v>
      </c>
      <c r="B81" s="5">
        <v>122.83305300000001</v>
      </c>
      <c r="C81" s="57" t="s">
        <v>6</v>
      </c>
      <c r="D81" s="57" t="s">
        <v>37</v>
      </c>
      <c r="E81" s="57" t="s">
        <v>38</v>
      </c>
      <c r="F81"/>
    </row>
    <row r="82" spans="1:6">
      <c r="A82" s="5">
        <v>0.70126299999999997</v>
      </c>
      <c r="B82" s="5">
        <v>122.83305300000001</v>
      </c>
      <c r="C82" s="57" t="s">
        <v>6</v>
      </c>
      <c r="D82" s="57" t="s">
        <v>39</v>
      </c>
      <c r="E82" s="57" t="s">
        <v>40</v>
      </c>
      <c r="F82"/>
    </row>
    <row r="83" spans="1:6">
      <c r="A83" s="5">
        <v>0.70135000000000003</v>
      </c>
      <c r="B83" s="5">
        <v>122.833073</v>
      </c>
      <c r="C83" s="57" t="s">
        <v>6</v>
      </c>
      <c r="D83" s="57" t="s">
        <v>24</v>
      </c>
      <c r="E83" s="57" t="s">
        <v>312</v>
      </c>
      <c r="F83"/>
    </row>
    <row r="84" spans="1:6">
      <c r="A84" s="5">
        <v>0.70254000000000005</v>
      </c>
      <c r="B84" s="5">
        <v>122.83545599999999</v>
      </c>
      <c r="C84" s="57" t="s">
        <v>6</v>
      </c>
      <c r="D84" s="57" t="s">
        <v>182</v>
      </c>
      <c r="E84" s="57" t="s">
        <v>305</v>
      </c>
      <c r="F84"/>
    </row>
    <row r="85" spans="1:6">
      <c r="A85" s="5">
        <v>0.70306599999999997</v>
      </c>
      <c r="B85" s="5">
        <v>122.837023</v>
      </c>
      <c r="C85" s="57" t="s">
        <v>6</v>
      </c>
      <c r="D85" s="57" t="s">
        <v>182</v>
      </c>
      <c r="E85" s="57" t="s">
        <v>305</v>
      </c>
      <c r="F85"/>
    </row>
    <row r="86" spans="1:6">
      <c r="A86" s="5">
        <v>0.70323829999999998</v>
      </c>
      <c r="B86" s="5">
        <v>122.83763399999999</v>
      </c>
      <c r="C86" s="57" t="s">
        <v>6</v>
      </c>
      <c r="D86" s="57" t="s">
        <v>37</v>
      </c>
      <c r="E86" s="57" t="s">
        <v>38</v>
      </c>
      <c r="F86"/>
    </row>
    <row r="87" spans="1:6">
      <c r="A87" s="5">
        <v>0.70356830000000004</v>
      </c>
      <c r="B87" s="5">
        <v>122.838458</v>
      </c>
      <c r="C87" s="57" t="s">
        <v>6</v>
      </c>
      <c r="D87" s="57" t="s">
        <v>37</v>
      </c>
      <c r="E87" s="57" t="s">
        <v>38</v>
      </c>
      <c r="F87"/>
    </row>
    <row r="88" spans="1:6">
      <c r="A88" s="5">
        <v>0.7046</v>
      </c>
      <c r="B88" s="5">
        <v>122.83974000000001</v>
      </c>
      <c r="C88" s="57" t="s">
        <v>6</v>
      </c>
      <c r="D88" s="57" t="s">
        <v>37</v>
      </c>
      <c r="E88" s="57" t="s">
        <v>38</v>
      </c>
      <c r="F88"/>
    </row>
    <row r="89" spans="1:6">
      <c r="A89" s="5">
        <v>0.70480830000000005</v>
      </c>
      <c r="B89" s="5">
        <v>122.84041499999999</v>
      </c>
      <c r="C89" s="57" t="s">
        <v>6</v>
      </c>
      <c r="D89" s="57" t="s">
        <v>37</v>
      </c>
      <c r="E89" s="57" t="s">
        <v>38</v>
      </c>
      <c r="F89"/>
    </row>
    <row r="90" spans="1:6">
      <c r="A90" s="5">
        <v>0.70489500000000005</v>
      </c>
      <c r="B90" s="5">
        <v>122.84241299999999</v>
      </c>
      <c r="C90" s="57" t="s">
        <v>6</v>
      </c>
      <c r="D90" s="57" t="s">
        <v>26</v>
      </c>
      <c r="E90" s="57" t="s">
        <v>27</v>
      </c>
      <c r="F90"/>
    </row>
    <row r="91" spans="1:6">
      <c r="A91" s="5">
        <v>0.70489329999999994</v>
      </c>
      <c r="B91" s="5">
        <v>122.8440883</v>
      </c>
      <c r="C91" s="57" t="s">
        <v>6</v>
      </c>
      <c r="D91" s="57" t="s">
        <v>26</v>
      </c>
      <c r="E91" s="57" t="s">
        <v>27</v>
      </c>
      <c r="F91"/>
    </row>
    <row r="92" spans="1:6">
      <c r="A92" s="5">
        <v>0.70516299999999998</v>
      </c>
      <c r="B92" s="5">
        <v>122.84473</v>
      </c>
      <c r="C92" s="57" t="s">
        <v>6</v>
      </c>
      <c r="D92" s="57" t="s">
        <v>44</v>
      </c>
      <c r="E92" s="57" t="s">
        <v>46</v>
      </c>
      <c r="F92"/>
    </row>
    <row r="93" spans="1:6">
      <c r="A93" s="5">
        <v>0.70523499999999995</v>
      </c>
      <c r="B93" s="5">
        <v>122.84553</v>
      </c>
      <c r="C93" s="57" t="s">
        <v>6</v>
      </c>
      <c r="D93" s="63" t="s">
        <v>14</v>
      </c>
      <c r="E93" s="57" t="s">
        <v>45</v>
      </c>
      <c r="F93"/>
    </row>
    <row r="94" spans="1:6">
      <c r="A94" s="5">
        <v>0.70457000000000003</v>
      </c>
      <c r="B94" s="5">
        <v>122.84653160000001</v>
      </c>
      <c r="C94" s="57" t="s">
        <v>6</v>
      </c>
      <c r="D94" s="57" t="s">
        <v>37</v>
      </c>
      <c r="E94" s="57" t="s">
        <v>38</v>
      </c>
      <c r="F94"/>
    </row>
    <row r="95" spans="1:6">
      <c r="A95" s="5">
        <v>0.70433829999999997</v>
      </c>
      <c r="B95" s="5">
        <v>122.84689299999999</v>
      </c>
      <c r="C95" s="57" t="s">
        <v>6</v>
      </c>
      <c r="D95" s="57" t="s">
        <v>37</v>
      </c>
      <c r="E95" s="57" t="s">
        <v>38</v>
      </c>
      <c r="F95"/>
    </row>
    <row r="96" spans="1:6">
      <c r="A96" s="5">
        <v>0.70245999999999997</v>
      </c>
      <c r="B96" s="5">
        <v>122.85069</v>
      </c>
      <c r="C96" s="57" t="s">
        <v>6</v>
      </c>
      <c r="D96" s="57" t="s">
        <v>44</v>
      </c>
      <c r="E96" s="57" t="s">
        <v>46</v>
      </c>
      <c r="F96"/>
    </row>
    <row r="97" spans="1:6">
      <c r="A97" s="5">
        <v>0.70190830000000004</v>
      </c>
      <c r="B97" s="5">
        <v>122.85101</v>
      </c>
      <c r="C97" s="57" t="s">
        <v>6</v>
      </c>
      <c r="D97" s="63" t="s">
        <v>14</v>
      </c>
      <c r="E97" s="57" t="s">
        <v>45</v>
      </c>
      <c r="F97"/>
    </row>
    <row r="98" spans="1:6">
      <c r="A98" s="5">
        <v>0.70182999999999995</v>
      </c>
      <c r="B98" s="5">
        <v>122.85107499999999</v>
      </c>
      <c r="C98" s="57" t="s">
        <v>6</v>
      </c>
      <c r="D98" s="5" t="s">
        <v>253</v>
      </c>
      <c r="E98" s="5" t="s">
        <v>254</v>
      </c>
      <c r="F98"/>
    </row>
    <row r="99" spans="1:6">
      <c r="A99" s="5">
        <v>0.701129</v>
      </c>
      <c r="B99" s="5">
        <v>122.8515266</v>
      </c>
      <c r="C99" s="57" t="s">
        <v>6</v>
      </c>
      <c r="D99" s="5" t="s">
        <v>135</v>
      </c>
      <c r="E99" s="5" t="s">
        <v>136</v>
      </c>
      <c r="F99"/>
    </row>
    <row r="100" spans="1:6">
      <c r="A100" s="5">
        <v>0.70131600000000005</v>
      </c>
      <c r="B100" s="5">
        <v>122.851446</v>
      </c>
      <c r="C100" s="57" t="s">
        <v>6</v>
      </c>
      <c r="D100" s="57" t="s">
        <v>34</v>
      </c>
      <c r="E100" s="58" t="s">
        <v>47</v>
      </c>
      <c r="F100"/>
    </row>
    <row r="101" spans="1:6">
      <c r="A101" s="5">
        <v>0.70131600000000005</v>
      </c>
      <c r="B101" s="5">
        <v>122.851446</v>
      </c>
      <c r="C101" s="57" t="s">
        <v>6</v>
      </c>
      <c r="D101" s="57" t="s">
        <v>20</v>
      </c>
      <c r="E101" s="58" t="s">
        <v>228</v>
      </c>
      <c r="F101"/>
    </row>
  </sheetData>
  <mergeCells count="2">
    <mergeCell ref="A1:F1"/>
    <mergeCell ref="A6:E6"/>
  </mergeCells>
  <pageMargins left="0.7" right="0.7" top="0.75" bottom="0.75" header="0.3" footer="0.3"/>
  <pageSetup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EF96-4899-45B9-AE20-8304A595D8DB}">
  <sheetPr>
    <pageSetUpPr fitToPage="1"/>
  </sheetPr>
  <dimension ref="A1:K68"/>
  <sheetViews>
    <sheetView view="pageBreakPreview" zoomScaleNormal="85" zoomScaleSheetLayoutView="100" workbookViewId="0">
      <selection activeCell="D15" sqref="D15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316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7">
        <v>0.38102829999999999</v>
      </c>
      <c r="B3" s="4">
        <v>123.211153</v>
      </c>
      <c r="C3" s="5" t="s">
        <v>6</v>
      </c>
      <c r="D3" s="57" t="s">
        <v>65</v>
      </c>
      <c r="E3" s="58" t="s">
        <v>313</v>
      </c>
      <c r="F3" s="57" t="s">
        <v>251</v>
      </c>
    </row>
    <row r="6" spans="1:11" s="1" customFormat="1" ht="25.8">
      <c r="A6" s="125" t="s">
        <v>317</v>
      </c>
      <c r="B6" s="125"/>
      <c r="C6" s="125"/>
      <c r="D6" s="125"/>
      <c r="E6" s="125"/>
      <c r="G6"/>
      <c r="H6"/>
      <c r="I6"/>
      <c r="J6"/>
      <c r="K6"/>
    </row>
    <row r="7" spans="1:11" s="1" customFormat="1">
      <c r="A7" s="35" t="s">
        <v>0</v>
      </c>
      <c r="B7" s="35" t="s">
        <v>1</v>
      </c>
      <c r="C7" s="35" t="s">
        <v>2</v>
      </c>
      <c r="D7" s="35" t="s">
        <v>3</v>
      </c>
      <c r="E7" s="35" t="s">
        <v>4</v>
      </c>
      <c r="G7"/>
      <c r="H7"/>
      <c r="I7"/>
      <c r="J7"/>
      <c r="K7"/>
    </row>
    <row r="8" spans="1:11" s="1" customFormat="1">
      <c r="A8" s="57">
        <v>0.38077499999999997</v>
      </c>
      <c r="B8" s="8">
        <v>123.21106829999999</v>
      </c>
      <c r="C8" s="5" t="s">
        <v>6</v>
      </c>
      <c r="D8" s="57" t="s">
        <v>34</v>
      </c>
      <c r="E8" s="58" t="s">
        <v>47</v>
      </c>
      <c r="G8"/>
      <c r="H8"/>
      <c r="I8"/>
      <c r="J8"/>
      <c r="K8"/>
    </row>
    <row r="9" spans="1:11" s="1" customFormat="1">
      <c r="A9" s="57">
        <v>0.38077499999999997</v>
      </c>
      <c r="B9" s="8">
        <v>123.21106829999999</v>
      </c>
      <c r="C9" s="57" t="s">
        <v>6</v>
      </c>
      <c r="D9" s="57" t="s">
        <v>20</v>
      </c>
      <c r="E9" s="58" t="s">
        <v>228</v>
      </c>
      <c r="G9"/>
      <c r="H9"/>
      <c r="I9"/>
      <c r="J9"/>
      <c r="K9"/>
    </row>
    <row r="10" spans="1:11" s="1" customFormat="1">
      <c r="A10" s="5">
        <v>0.38162160000000001</v>
      </c>
      <c r="B10" s="5">
        <v>123.2117016</v>
      </c>
      <c r="C10" s="57" t="s">
        <v>6</v>
      </c>
      <c r="D10" s="57" t="s">
        <v>96</v>
      </c>
      <c r="E10" s="58" t="s">
        <v>249</v>
      </c>
      <c r="G10"/>
      <c r="H10"/>
      <c r="I10"/>
      <c r="J10"/>
      <c r="K10"/>
    </row>
    <row r="11" spans="1:11" s="1" customFormat="1">
      <c r="A11" s="5">
        <v>0.38175300000000001</v>
      </c>
      <c r="B11" s="5">
        <v>123.2117733</v>
      </c>
      <c r="C11" s="57" t="s">
        <v>6</v>
      </c>
      <c r="D11" s="57" t="s">
        <v>65</v>
      </c>
      <c r="E11" s="58" t="s">
        <v>313</v>
      </c>
      <c r="G11"/>
      <c r="H11"/>
      <c r="I11"/>
      <c r="J11"/>
      <c r="K11"/>
    </row>
    <row r="12" spans="1:11" s="1" customFormat="1">
      <c r="A12" s="5">
        <v>0.38218160000000001</v>
      </c>
      <c r="B12" s="57">
        <v>123.21213830000001</v>
      </c>
      <c r="C12" s="57" t="s">
        <v>6</v>
      </c>
      <c r="D12" s="57" t="s">
        <v>96</v>
      </c>
      <c r="E12" s="58" t="s">
        <v>249</v>
      </c>
      <c r="G12"/>
      <c r="H12"/>
      <c r="I12"/>
      <c r="J12"/>
      <c r="K12"/>
    </row>
    <row r="13" spans="1:11" s="1" customFormat="1">
      <c r="A13" s="5">
        <v>0.38218160000000001</v>
      </c>
      <c r="B13" s="57">
        <v>123.21213830000001</v>
      </c>
      <c r="C13" s="57" t="s">
        <v>6</v>
      </c>
      <c r="D13" s="57" t="s">
        <v>39</v>
      </c>
      <c r="E13" s="57" t="s">
        <v>40</v>
      </c>
      <c r="G13"/>
      <c r="H13"/>
      <c r="I13"/>
      <c r="J13"/>
      <c r="K13"/>
    </row>
    <row r="14" spans="1:11" s="1" customFormat="1">
      <c r="A14" s="5">
        <v>0.38218160000000001</v>
      </c>
      <c r="B14" s="57">
        <v>123.21213830000001</v>
      </c>
      <c r="C14" s="57" t="s">
        <v>6</v>
      </c>
      <c r="D14" s="57" t="s">
        <v>93</v>
      </c>
      <c r="E14" s="57" t="s">
        <v>94</v>
      </c>
      <c r="G14"/>
      <c r="H14"/>
      <c r="I14"/>
      <c r="J14"/>
      <c r="K14"/>
    </row>
    <row r="15" spans="1:11" s="1" customFormat="1">
      <c r="A15" s="5">
        <v>0.38218160000000001</v>
      </c>
      <c r="B15" s="57">
        <v>123.21213830000001</v>
      </c>
      <c r="C15" s="57" t="s">
        <v>6</v>
      </c>
      <c r="D15" s="57" t="s">
        <v>55</v>
      </c>
      <c r="E15" s="57" t="s">
        <v>314</v>
      </c>
      <c r="G15"/>
      <c r="H15"/>
      <c r="I15"/>
      <c r="J15"/>
      <c r="K15"/>
    </row>
    <row r="16" spans="1:11" s="1" customFormat="1">
      <c r="A16" s="5">
        <v>0.38263599999999998</v>
      </c>
      <c r="B16" s="5">
        <v>123.21250000000001</v>
      </c>
      <c r="C16" s="57" t="s">
        <v>6</v>
      </c>
      <c r="D16" s="57" t="s">
        <v>55</v>
      </c>
      <c r="E16" s="57" t="s">
        <v>314</v>
      </c>
      <c r="G16"/>
      <c r="H16"/>
      <c r="I16"/>
      <c r="J16"/>
      <c r="K16"/>
    </row>
    <row r="17" spans="1:11" s="1" customFormat="1">
      <c r="A17" s="5">
        <v>0.38263599999999998</v>
      </c>
      <c r="B17" s="5">
        <v>123.21250000000001</v>
      </c>
      <c r="C17" s="57" t="s">
        <v>6</v>
      </c>
      <c r="D17" s="57" t="s">
        <v>39</v>
      </c>
      <c r="E17" s="57" t="s">
        <v>40</v>
      </c>
      <c r="G17"/>
      <c r="H17"/>
      <c r="I17"/>
      <c r="J17"/>
      <c r="K17"/>
    </row>
    <row r="18" spans="1:11" s="1" customFormat="1">
      <c r="A18" s="5">
        <v>0.38263599999999998</v>
      </c>
      <c r="B18" s="5">
        <v>123.21250000000001</v>
      </c>
      <c r="C18" s="57" t="s">
        <v>6</v>
      </c>
      <c r="D18" s="57" t="s">
        <v>93</v>
      </c>
      <c r="E18" s="57" t="s">
        <v>94</v>
      </c>
      <c r="G18"/>
      <c r="H18"/>
      <c r="I18"/>
      <c r="J18"/>
      <c r="K18"/>
    </row>
    <row r="19" spans="1:11" s="1" customFormat="1">
      <c r="A19" s="5">
        <v>0.38411600000000001</v>
      </c>
      <c r="B19" s="5">
        <v>123.2137183</v>
      </c>
      <c r="C19" s="57" t="s">
        <v>6</v>
      </c>
      <c r="D19" s="57" t="s">
        <v>32</v>
      </c>
      <c r="E19" s="57" t="s">
        <v>238</v>
      </c>
      <c r="G19"/>
      <c r="H19"/>
      <c r="I19"/>
      <c r="J19"/>
      <c r="K19"/>
    </row>
    <row r="20" spans="1:11" s="1" customFormat="1">
      <c r="A20" s="5">
        <v>0.38436300000000001</v>
      </c>
      <c r="B20" s="5">
        <v>123.2139316</v>
      </c>
      <c r="C20" s="57" t="s">
        <v>6</v>
      </c>
      <c r="D20" s="57" t="s">
        <v>35</v>
      </c>
      <c r="E20" s="57" t="s">
        <v>298</v>
      </c>
      <c r="G20"/>
      <c r="H20"/>
      <c r="I20"/>
      <c r="J20"/>
      <c r="K20"/>
    </row>
    <row r="21" spans="1:11" s="1" customFormat="1">
      <c r="A21" s="5">
        <v>0.38535599999999998</v>
      </c>
      <c r="B21" s="5">
        <v>123.21474600000001</v>
      </c>
      <c r="C21" s="57" t="s">
        <v>6</v>
      </c>
      <c r="D21" s="57" t="s">
        <v>32</v>
      </c>
      <c r="E21" s="57" t="s">
        <v>33</v>
      </c>
      <c r="G21"/>
      <c r="H21"/>
      <c r="I21"/>
      <c r="J21"/>
      <c r="K21"/>
    </row>
    <row r="22" spans="1:11" s="1" customFormat="1">
      <c r="A22" s="5">
        <v>0.38558330000000002</v>
      </c>
      <c r="B22" s="5">
        <v>123.2149149</v>
      </c>
      <c r="C22" s="57" t="s">
        <v>6</v>
      </c>
      <c r="D22" s="57" t="s">
        <v>35</v>
      </c>
      <c r="E22" s="57" t="s">
        <v>36</v>
      </c>
    </row>
    <row r="23" spans="1:11" s="1" customFormat="1">
      <c r="A23" s="5">
        <v>0.38594000000000001</v>
      </c>
      <c r="B23" s="5">
        <v>123.21519000000001</v>
      </c>
      <c r="C23" s="57" t="s">
        <v>6</v>
      </c>
      <c r="D23" s="57" t="s">
        <v>37</v>
      </c>
      <c r="E23" s="57" t="s">
        <v>38</v>
      </c>
    </row>
    <row r="24" spans="1:11" s="1" customFormat="1">
      <c r="A24" s="5">
        <v>0.38621830000000001</v>
      </c>
      <c r="B24" s="5">
        <v>123.2154316</v>
      </c>
      <c r="C24" s="57" t="s">
        <v>6</v>
      </c>
      <c r="D24" s="57" t="s">
        <v>37</v>
      </c>
      <c r="E24" s="57" t="s">
        <v>38</v>
      </c>
    </row>
    <row r="25" spans="1:11" s="1" customFormat="1">
      <c r="A25" s="5">
        <v>0.38765830000000001</v>
      </c>
      <c r="B25" s="5">
        <v>123.216583</v>
      </c>
      <c r="C25" s="57" t="s">
        <v>6</v>
      </c>
      <c r="D25" s="57" t="s">
        <v>12</v>
      </c>
      <c r="E25" s="57" t="s">
        <v>73</v>
      </c>
      <c r="G25"/>
      <c r="H25"/>
      <c r="I25"/>
      <c r="J25"/>
      <c r="K25"/>
    </row>
    <row r="26" spans="1:11" s="1" customFormat="1" ht="16.2" customHeight="1">
      <c r="A26" s="5">
        <v>0.38860499999999998</v>
      </c>
      <c r="B26" s="5">
        <v>123.21680600000001</v>
      </c>
      <c r="C26" s="57" t="s">
        <v>6</v>
      </c>
      <c r="D26" s="57" t="s">
        <v>20</v>
      </c>
      <c r="E26" s="57" t="s">
        <v>67</v>
      </c>
      <c r="G26"/>
      <c r="H26"/>
      <c r="I26"/>
      <c r="J26"/>
      <c r="K26"/>
    </row>
    <row r="27" spans="1:11" s="1" customFormat="1">
      <c r="A27" s="5">
        <v>0.38976300000000003</v>
      </c>
      <c r="B27" s="10">
        <v>123.216725</v>
      </c>
      <c r="C27" s="57" t="s">
        <v>6</v>
      </c>
      <c r="D27" s="57" t="s">
        <v>44</v>
      </c>
      <c r="E27" s="57" t="s">
        <v>46</v>
      </c>
      <c r="G27"/>
      <c r="H27"/>
      <c r="I27"/>
      <c r="J27"/>
      <c r="K27"/>
    </row>
    <row r="28" spans="1:11" s="1" customFormat="1">
      <c r="A28" s="5">
        <v>0.39053300000000002</v>
      </c>
      <c r="B28" s="13">
        <v>123.217006</v>
      </c>
      <c r="C28" s="57" t="s">
        <v>6</v>
      </c>
      <c r="D28" s="57" t="s">
        <v>14</v>
      </c>
      <c r="E28" s="57" t="s">
        <v>45</v>
      </c>
      <c r="G28"/>
      <c r="H28"/>
      <c r="I28"/>
      <c r="J28"/>
      <c r="K28"/>
    </row>
    <row r="29" spans="1:11" s="1" customFormat="1">
      <c r="A29" s="5">
        <v>0.39061499999999999</v>
      </c>
      <c r="B29" s="5">
        <v>123.217055</v>
      </c>
      <c r="C29" s="57" t="s">
        <v>6</v>
      </c>
      <c r="D29" s="57" t="s">
        <v>26</v>
      </c>
      <c r="E29" s="57" t="s">
        <v>315</v>
      </c>
      <c r="G29"/>
      <c r="H29"/>
      <c r="I29"/>
      <c r="J29"/>
      <c r="K29"/>
    </row>
    <row r="30" spans="1:11" s="1" customFormat="1">
      <c r="A30" s="5">
        <v>0.39081329999999997</v>
      </c>
      <c r="B30" s="5">
        <v>123.21805000000001</v>
      </c>
      <c r="C30" s="57" t="s">
        <v>6</v>
      </c>
      <c r="D30" s="57" t="s">
        <v>26</v>
      </c>
      <c r="E30" s="57" t="s">
        <v>315</v>
      </c>
      <c r="G30"/>
      <c r="H30"/>
      <c r="I30"/>
      <c r="J30"/>
      <c r="K30"/>
    </row>
    <row r="31" spans="1:11" s="1" customFormat="1">
      <c r="A31" s="5">
        <v>0.39087159999999999</v>
      </c>
      <c r="B31" s="5">
        <v>123.21907</v>
      </c>
      <c r="C31" s="57" t="s">
        <v>6</v>
      </c>
      <c r="D31" s="57" t="s">
        <v>12</v>
      </c>
      <c r="E31" s="57" t="s">
        <v>73</v>
      </c>
      <c r="G31"/>
      <c r="H31"/>
      <c r="I31"/>
      <c r="J31"/>
      <c r="K31"/>
    </row>
    <row r="32" spans="1:11" s="1" customFormat="1">
      <c r="A32" s="5">
        <v>0.39128829999999998</v>
      </c>
      <c r="B32" s="5">
        <v>123.2204516</v>
      </c>
      <c r="C32" s="57" t="s">
        <v>6</v>
      </c>
      <c r="D32" s="57" t="s">
        <v>20</v>
      </c>
      <c r="E32" s="57" t="s">
        <v>67</v>
      </c>
      <c r="G32"/>
      <c r="H32"/>
      <c r="I32"/>
      <c r="J32"/>
      <c r="K32"/>
    </row>
    <row r="33" spans="1:11" s="1" customFormat="1">
      <c r="A33" s="5">
        <v>0.39127600000000001</v>
      </c>
      <c r="B33" s="5">
        <v>123.22045300000001</v>
      </c>
      <c r="C33" s="57" t="s">
        <v>6</v>
      </c>
      <c r="D33" s="57" t="s">
        <v>26</v>
      </c>
      <c r="E33" s="57" t="s">
        <v>315</v>
      </c>
      <c r="G33"/>
      <c r="H33"/>
      <c r="I33"/>
      <c r="J33"/>
      <c r="K33"/>
    </row>
    <row r="34" spans="1:11" s="1" customFormat="1">
      <c r="A34" s="5">
        <v>0.3913316</v>
      </c>
      <c r="B34" s="5">
        <v>123.22113299999999</v>
      </c>
      <c r="C34" s="57" t="s">
        <v>6</v>
      </c>
      <c r="D34" s="57" t="s">
        <v>26</v>
      </c>
      <c r="E34" s="57" t="s">
        <v>315</v>
      </c>
      <c r="G34"/>
      <c r="H34"/>
      <c r="I34"/>
      <c r="J34"/>
      <c r="K34"/>
    </row>
    <row r="35" spans="1:11" s="1" customFormat="1">
      <c r="A35" s="5">
        <v>0.39154990000000001</v>
      </c>
      <c r="B35" s="5">
        <v>123.22196599999999</v>
      </c>
      <c r="C35" s="57" t="s">
        <v>6</v>
      </c>
      <c r="D35" s="57" t="s">
        <v>37</v>
      </c>
      <c r="E35" s="57" t="s">
        <v>38</v>
      </c>
      <c r="G35"/>
      <c r="H35"/>
      <c r="I35"/>
      <c r="J35"/>
      <c r="K35"/>
    </row>
    <row r="36" spans="1:11" s="1" customFormat="1">
      <c r="A36" s="5">
        <v>0.39157829999999999</v>
      </c>
      <c r="B36" s="5">
        <v>123.222386</v>
      </c>
      <c r="C36" s="57" t="s">
        <v>6</v>
      </c>
      <c r="D36" s="57" t="s">
        <v>37</v>
      </c>
      <c r="E36" s="57" t="s">
        <v>38</v>
      </c>
      <c r="G36"/>
      <c r="H36"/>
      <c r="I36"/>
      <c r="J36"/>
      <c r="K36"/>
    </row>
    <row r="37" spans="1:11" s="1" customFormat="1">
      <c r="A37" s="5">
        <v>0.39254</v>
      </c>
      <c r="B37" s="5">
        <v>123.22736159999999</v>
      </c>
      <c r="C37" s="57" t="s">
        <v>6</v>
      </c>
      <c r="D37" s="57" t="s">
        <v>44</v>
      </c>
      <c r="E37" s="57" t="s">
        <v>46</v>
      </c>
      <c r="G37"/>
      <c r="H37"/>
      <c r="I37"/>
      <c r="J37"/>
      <c r="K37"/>
    </row>
    <row r="38" spans="1:11">
      <c r="A38" s="5">
        <v>0.39298159999999999</v>
      </c>
      <c r="B38" s="5">
        <v>123.2278216</v>
      </c>
      <c r="C38" s="57" t="s">
        <v>6</v>
      </c>
      <c r="D38" s="57" t="s">
        <v>14</v>
      </c>
      <c r="E38" s="57" t="s">
        <v>45</v>
      </c>
    </row>
    <row r="39" spans="1:11">
      <c r="A39" s="5">
        <v>0.39876499999999998</v>
      </c>
      <c r="B39" s="5">
        <v>123.2323633</v>
      </c>
      <c r="C39" s="57" t="s">
        <v>6</v>
      </c>
      <c r="D39" s="57" t="s">
        <v>253</v>
      </c>
      <c r="E39" s="5" t="s">
        <v>254</v>
      </c>
    </row>
    <row r="40" spans="1:11">
      <c r="A40" s="5">
        <v>0.39876499999999998</v>
      </c>
      <c r="B40" s="5">
        <v>123.2323633</v>
      </c>
      <c r="C40" s="57" t="s">
        <v>6</v>
      </c>
      <c r="D40" s="5" t="s">
        <v>135</v>
      </c>
      <c r="E40" s="5" t="s">
        <v>136</v>
      </c>
    </row>
    <row r="41" spans="1:11">
      <c r="A41" s="36"/>
      <c r="B41" s="36"/>
      <c r="C41" s="36"/>
      <c r="D41" s="36"/>
      <c r="E41" s="36"/>
    </row>
    <row r="42" spans="1:11">
      <c r="A42" s="36"/>
      <c r="B42" s="36"/>
      <c r="C42" s="36"/>
      <c r="D42" s="36"/>
      <c r="E42" s="39"/>
    </row>
    <row r="43" spans="1:11">
      <c r="A43" s="36"/>
      <c r="B43" s="36"/>
      <c r="C43" s="36"/>
      <c r="D43" s="36"/>
      <c r="E43" s="39"/>
    </row>
    <row r="44" spans="1:11">
      <c r="A44" s="36"/>
      <c r="B44" s="36"/>
      <c r="C44" s="36"/>
      <c r="D44" s="36"/>
      <c r="E44" s="38"/>
    </row>
    <row r="45" spans="1:11">
      <c r="A45" s="36"/>
      <c r="B45" s="36"/>
      <c r="C45" s="36"/>
      <c r="D45" s="36"/>
      <c r="E45" s="38"/>
    </row>
    <row r="46" spans="1:11">
      <c r="A46" s="36"/>
      <c r="B46" s="36"/>
      <c r="C46" s="36"/>
      <c r="D46" s="36"/>
      <c r="E46" s="36"/>
    </row>
    <row r="47" spans="1:11">
      <c r="A47" s="36"/>
      <c r="B47" s="36"/>
      <c r="C47" s="36"/>
      <c r="D47" s="36"/>
      <c r="E47" s="36"/>
    </row>
    <row r="48" spans="1:11">
      <c r="A48" s="36"/>
      <c r="B48" s="36"/>
      <c r="C48" s="36"/>
      <c r="D48" s="36"/>
      <c r="E48" s="36"/>
    </row>
    <row r="49" spans="1:6">
      <c r="A49" s="36"/>
      <c r="B49" s="36"/>
      <c r="C49" s="36"/>
      <c r="D49" s="42"/>
      <c r="E49" s="36"/>
    </row>
    <row r="50" spans="1:6">
      <c r="A50" s="36"/>
      <c r="B50" s="36"/>
      <c r="C50" s="36"/>
      <c r="D50" s="42"/>
      <c r="E50" s="36"/>
      <c r="F50" s="43"/>
    </row>
    <row r="51" spans="1:6">
      <c r="A51" s="36"/>
      <c r="B51" s="36"/>
      <c r="C51" s="36"/>
      <c r="D51" s="36"/>
      <c r="E51" s="36"/>
    </row>
    <row r="52" spans="1:6">
      <c r="A52" s="40"/>
      <c r="B52" s="36"/>
      <c r="C52" s="36"/>
      <c r="D52" s="36"/>
      <c r="E52" s="36"/>
    </row>
    <row r="53" spans="1:6">
      <c r="A53" s="44"/>
      <c r="B53" s="44"/>
      <c r="C53" s="42"/>
      <c r="D53" s="36"/>
      <c r="E53" s="36"/>
    </row>
    <row r="54" spans="1:6">
      <c r="A54" s="44"/>
      <c r="B54" s="44"/>
      <c r="C54" s="36"/>
      <c r="D54" s="36"/>
      <c r="E54" s="36"/>
    </row>
    <row r="55" spans="1:6">
      <c r="A55" s="36"/>
      <c r="B55" s="36"/>
      <c r="C55" s="36"/>
      <c r="D55" s="36"/>
      <c r="E55" s="36"/>
      <c r="F55" s="45"/>
    </row>
    <row r="56" spans="1:6">
      <c r="A56" s="36"/>
      <c r="B56" s="36"/>
      <c r="C56" s="36"/>
      <c r="D56" s="36"/>
      <c r="E56" s="38"/>
      <c r="F56" s="45"/>
    </row>
    <row r="57" spans="1:6">
      <c r="A57" s="36"/>
      <c r="B57" s="36"/>
      <c r="C57" s="36"/>
      <c r="D57" s="36"/>
      <c r="E57" s="38"/>
    </row>
    <row r="58" spans="1:6">
      <c r="A58" s="46"/>
      <c r="B58" s="46"/>
      <c r="C58" s="46"/>
      <c r="D58" s="42"/>
      <c r="E58" s="36"/>
    </row>
    <row r="59" spans="1:6">
      <c r="A59" s="47"/>
      <c r="B59" s="46"/>
      <c r="C59" s="46"/>
      <c r="D59" s="42"/>
      <c r="E59" s="36"/>
    </row>
    <row r="60" spans="1:6">
      <c r="A60" s="36"/>
      <c r="B60" s="40"/>
      <c r="C60" s="36"/>
      <c r="D60" s="36"/>
      <c r="E60" s="36"/>
    </row>
    <row r="61" spans="1:6">
      <c r="A61" s="36"/>
      <c r="B61" s="40"/>
      <c r="C61" s="36"/>
      <c r="D61" s="36"/>
      <c r="E61" s="36"/>
    </row>
    <row r="62" spans="1:6">
      <c r="A62" s="36"/>
      <c r="B62" s="36"/>
      <c r="C62" s="36"/>
      <c r="D62" s="36"/>
      <c r="E62" s="48"/>
    </row>
    <row r="63" spans="1:6">
      <c r="A63" s="36"/>
      <c r="B63" s="36"/>
      <c r="C63" s="36"/>
      <c r="D63" s="36"/>
      <c r="E63" s="36"/>
    </row>
    <row r="64" spans="1:6">
      <c r="A64" s="36"/>
      <c r="B64" s="36"/>
      <c r="C64" s="36"/>
      <c r="D64" s="36"/>
      <c r="E64" s="36"/>
    </row>
    <row r="65" spans="1:6">
      <c r="A65" s="36"/>
      <c r="B65" s="36"/>
      <c r="C65" s="36"/>
      <c r="D65" s="36"/>
      <c r="E65" s="36"/>
      <c r="F65"/>
    </row>
    <row r="66" spans="1:6">
      <c r="A66" s="36"/>
      <c r="B66" s="36"/>
      <c r="C66" s="36"/>
      <c r="D66" s="36"/>
      <c r="E66" s="36"/>
      <c r="F66"/>
    </row>
    <row r="67" spans="1:6">
      <c r="A67" s="36"/>
      <c r="B67" s="36"/>
      <c r="C67" s="36"/>
      <c r="D67" s="36"/>
      <c r="E67" s="38"/>
      <c r="F67"/>
    </row>
    <row r="68" spans="1:6">
      <c r="A68" s="36"/>
      <c r="B68" s="36"/>
      <c r="C68" s="36"/>
      <c r="D68" s="36"/>
      <c r="E68" s="38"/>
      <c r="F68"/>
    </row>
  </sheetData>
  <mergeCells count="2">
    <mergeCell ref="A1:F1"/>
    <mergeCell ref="A6:E6"/>
  </mergeCells>
  <pageMargins left="0.7" right="0.7" top="0.75" bottom="0.75" header="0.3" footer="0.3"/>
  <pageSetup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FA03-AAB1-4B55-8D27-BF44C9879E5F}">
  <sheetPr>
    <pageSetUpPr fitToPage="1"/>
  </sheetPr>
  <dimension ref="A1:K87"/>
  <sheetViews>
    <sheetView view="pageBreakPreview" zoomScaleNormal="85" zoomScaleSheetLayoutView="100" workbookViewId="0">
      <selection activeCell="D19" sqref="D19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347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 ht="28.8">
      <c r="A3" s="65">
        <v>0.60663711600000003</v>
      </c>
      <c r="B3" s="65">
        <v>122.867521849</v>
      </c>
      <c r="C3" s="57" t="s">
        <v>6</v>
      </c>
      <c r="D3" s="65" t="s">
        <v>9</v>
      </c>
      <c r="E3" s="61" t="s">
        <v>349</v>
      </c>
      <c r="F3" s="65" t="s">
        <v>350</v>
      </c>
    </row>
    <row r="4" spans="1:11">
      <c r="A4" s="65">
        <v>0.59617540000000002</v>
      </c>
      <c r="B4" s="65">
        <v>122.817462683</v>
      </c>
      <c r="C4" s="57" t="s">
        <v>6</v>
      </c>
      <c r="D4" s="65" t="s">
        <v>16</v>
      </c>
      <c r="E4" s="61" t="s">
        <v>216</v>
      </c>
      <c r="F4" s="65" t="s">
        <v>350</v>
      </c>
    </row>
    <row r="5" spans="1:11">
      <c r="A5" s="65">
        <v>0.59920046000000005</v>
      </c>
      <c r="B5" s="65">
        <v>122.78885459999999</v>
      </c>
      <c r="C5" s="57" t="s">
        <v>6</v>
      </c>
      <c r="D5" s="65" t="s">
        <v>22</v>
      </c>
      <c r="E5" s="61" t="s">
        <v>351</v>
      </c>
      <c r="F5" s="65" t="s">
        <v>350</v>
      </c>
    </row>
    <row r="6" spans="1:11">
      <c r="A6" s="65">
        <v>0.60283613000000003</v>
      </c>
      <c r="B6" s="65">
        <v>122.782129583</v>
      </c>
      <c r="C6" s="57" t="s">
        <v>6</v>
      </c>
      <c r="D6" s="65" t="s">
        <v>91</v>
      </c>
      <c r="E6" s="61" t="s">
        <v>242</v>
      </c>
      <c r="F6" s="65" t="s">
        <v>350</v>
      </c>
    </row>
    <row r="7" spans="1:11">
      <c r="A7" s="65">
        <v>0.60231939999999995</v>
      </c>
      <c r="B7" s="65">
        <v>122.78206408299999</v>
      </c>
      <c r="C7" s="57" t="s">
        <v>6</v>
      </c>
      <c r="D7" s="65" t="s">
        <v>34</v>
      </c>
      <c r="E7" s="61" t="s">
        <v>352</v>
      </c>
      <c r="F7" s="65" t="s">
        <v>350</v>
      </c>
    </row>
    <row r="10" spans="1:11" s="1" customFormat="1" ht="25.8">
      <c r="A10" s="126" t="s">
        <v>348</v>
      </c>
      <c r="B10" s="127"/>
      <c r="C10" s="127"/>
      <c r="D10" s="127"/>
      <c r="E10" s="128"/>
      <c r="G10"/>
      <c r="H10"/>
      <c r="I10"/>
      <c r="J10"/>
      <c r="K10"/>
    </row>
    <row r="11" spans="1:11" s="1" customFormat="1">
      <c r="A11" s="35" t="s">
        <v>0</v>
      </c>
      <c r="B11" s="35" t="s">
        <v>1</v>
      </c>
      <c r="C11" s="35" t="s">
        <v>2</v>
      </c>
      <c r="D11" s="35" t="s">
        <v>3</v>
      </c>
      <c r="E11" s="82" t="s">
        <v>4</v>
      </c>
      <c r="G11"/>
      <c r="H11"/>
      <c r="I11"/>
      <c r="J11"/>
      <c r="K11"/>
    </row>
    <row r="12" spans="1:11" s="1" customFormat="1">
      <c r="A12" s="5">
        <v>0.60428806000000002</v>
      </c>
      <c r="B12" s="5">
        <v>122.884537716</v>
      </c>
      <c r="C12" s="57" t="s">
        <v>6</v>
      </c>
      <c r="D12" s="57" t="s">
        <v>35</v>
      </c>
      <c r="E12" s="58" t="s">
        <v>36</v>
      </c>
      <c r="G12"/>
      <c r="H12"/>
      <c r="I12"/>
      <c r="J12"/>
      <c r="K12"/>
    </row>
    <row r="13" spans="1:11" s="1" customFormat="1">
      <c r="A13" s="5">
        <v>0.60436338300000003</v>
      </c>
      <c r="B13" s="5">
        <v>122.8842078</v>
      </c>
      <c r="C13" s="57" t="s">
        <v>6</v>
      </c>
      <c r="D13" s="57" t="s">
        <v>32</v>
      </c>
      <c r="E13" s="58" t="s">
        <v>33</v>
      </c>
      <c r="G13"/>
      <c r="H13"/>
      <c r="I13"/>
      <c r="J13"/>
      <c r="K13"/>
    </row>
    <row r="14" spans="1:11" s="1" customFormat="1">
      <c r="A14" s="5">
        <v>0.60459956000000004</v>
      </c>
      <c r="B14" s="5">
        <v>122.882381416</v>
      </c>
      <c r="C14" s="57" t="s">
        <v>6</v>
      </c>
      <c r="D14" s="57" t="s">
        <v>39</v>
      </c>
      <c r="E14" s="60" t="s">
        <v>40</v>
      </c>
      <c r="G14"/>
      <c r="H14"/>
      <c r="I14"/>
      <c r="J14"/>
      <c r="K14"/>
    </row>
    <row r="15" spans="1:11" s="1" customFormat="1">
      <c r="A15" s="57">
        <v>0.60469812999999994</v>
      </c>
      <c r="B15" s="8">
        <v>122.888175756</v>
      </c>
      <c r="C15" s="57" t="s">
        <v>6</v>
      </c>
      <c r="D15" s="57" t="s">
        <v>39</v>
      </c>
      <c r="E15" s="60" t="s">
        <v>40</v>
      </c>
      <c r="G15"/>
      <c r="H15"/>
      <c r="I15"/>
      <c r="J15"/>
      <c r="K15"/>
    </row>
    <row r="16" spans="1:11" s="1" customFormat="1">
      <c r="A16" s="57">
        <v>0.60483385999999995</v>
      </c>
      <c r="B16" s="8">
        <v>122.880750616</v>
      </c>
      <c r="C16" s="57" t="s">
        <v>6</v>
      </c>
      <c r="D16" s="57" t="s">
        <v>37</v>
      </c>
      <c r="E16" s="58" t="s">
        <v>38</v>
      </c>
      <c r="G16"/>
      <c r="H16"/>
      <c r="I16"/>
      <c r="J16"/>
      <c r="K16"/>
    </row>
    <row r="17" spans="1:11" s="1" customFormat="1">
      <c r="A17" s="57">
        <v>0.60497062999999995</v>
      </c>
      <c r="B17" s="8">
        <v>122.88001061</v>
      </c>
      <c r="C17" s="57" t="s">
        <v>6</v>
      </c>
      <c r="D17" s="57" t="s">
        <v>37</v>
      </c>
      <c r="E17" s="58" t="s">
        <v>38</v>
      </c>
      <c r="G17"/>
      <c r="H17"/>
      <c r="I17"/>
      <c r="J17"/>
      <c r="K17"/>
    </row>
    <row r="18" spans="1:11" s="1" customFormat="1">
      <c r="A18" s="5">
        <v>0.60570880000000005</v>
      </c>
      <c r="B18" s="5">
        <v>122.87396819999999</v>
      </c>
      <c r="C18" s="57" t="s">
        <v>6</v>
      </c>
      <c r="D18" s="57" t="s">
        <v>293</v>
      </c>
      <c r="E18" s="58" t="s">
        <v>38</v>
      </c>
      <c r="G18"/>
      <c r="H18"/>
      <c r="I18"/>
      <c r="J18"/>
      <c r="K18"/>
    </row>
    <row r="19" spans="1:11" s="1" customFormat="1">
      <c r="A19" s="5">
        <v>0.60578398300000003</v>
      </c>
      <c r="B19" s="5">
        <v>122.87391559</v>
      </c>
      <c r="C19" s="57" t="s">
        <v>6</v>
      </c>
      <c r="D19" s="57" t="s">
        <v>55</v>
      </c>
      <c r="E19" s="58" t="s">
        <v>193</v>
      </c>
      <c r="G19"/>
      <c r="H19"/>
      <c r="I19"/>
      <c r="J19"/>
      <c r="K19"/>
    </row>
    <row r="20" spans="1:11" s="1" customFormat="1">
      <c r="A20" s="5">
        <v>0.6058576</v>
      </c>
      <c r="B20" s="5">
        <v>122.873358416</v>
      </c>
      <c r="C20" s="57" t="s">
        <v>6</v>
      </c>
      <c r="D20" s="57" t="s">
        <v>55</v>
      </c>
      <c r="E20" s="58" t="s">
        <v>193</v>
      </c>
      <c r="G20"/>
      <c r="H20"/>
      <c r="I20"/>
      <c r="J20"/>
      <c r="K20"/>
    </row>
    <row r="21" spans="1:11" s="1" customFormat="1">
      <c r="A21" s="5">
        <v>0.60588622999999997</v>
      </c>
      <c r="B21" s="5">
        <v>122.87325629999999</v>
      </c>
      <c r="C21" s="57" t="s">
        <v>6</v>
      </c>
      <c r="D21" s="57" t="s">
        <v>293</v>
      </c>
      <c r="E21" s="58" t="s">
        <v>38</v>
      </c>
      <c r="G21"/>
      <c r="H21"/>
      <c r="I21"/>
      <c r="J21"/>
      <c r="K21"/>
    </row>
    <row r="22" spans="1:11" s="1" customFormat="1">
      <c r="A22" s="5">
        <v>0.60586258299999995</v>
      </c>
      <c r="B22" s="5">
        <v>122.873210916</v>
      </c>
      <c r="C22" s="57" t="s">
        <v>6</v>
      </c>
      <c r="D22" s="57" t="s">
        <v>28</v>
      </c>
      <c r="E22" s="58" t="s">
        <v>353</v>
      </c>
      <c r="G22"/>
      <c r="H22"/>
      <c r="I22"/>
      <c r="J22"/>
      <c r="K22"/>
    </row>
    <row r="23" spans="1:11" s="1" customFormat="1">
      <c r="A23" s="5">
        <v>0.60601386000000002</v>
      </c>
      <c r="B23" s="5">
        <v>122.87233413</v>
      </c>
      <c r="C23" s="57" t="s">
        <v>6</v>
      </c>
      <c r="D23" s="57" t="s">
        <v>28</v>
      </c>
      <c r="E23" s="58" t="s">
        <v>353</v>
      </c>
      <c r="G23"/>
      <c r="H23"/>
      <c r="I23"/>
      <c r="J23"/>
      <c r="K23"/>
    </row>
    <row r="24" spans="1:11" s="1" customFormat="1">
      <c r="A24" s="5">
        <v>0.666215</v>
      </c>
      <c r="B24" s="5">
        <v>122.86799053</v>
      </c>
      <c r="C24" s="57" t="s">
        <v>6</v>
      </c>
      <c r="D24" s="57" t="s">
        <v>55</v>
      </c>
      <c r="E24" s="58" t="s">
        <v>193</v>
      </c>
      <c r="G24"/>
      <c r="H24"/>
      <c r="I24"/>
      <c r="J24"/>
      <c r="K24"/>
    </row>
    <row r="25" spans="1:11" s="1" customFormat="1">
      <c r="A25" s="5">
        <v>0.60663711600000003</v>
      </c>
      <c r="B25" s="5">
        <v>122.867521849</v>
      </c>
      <c r="C25" s="57" t="s">
        <v>6</v>
      </c>
      <c r="D25" s="57" t="s">
        <v>293</v>
      </c>
      <c r="E25" s="58" t="s">
        <v>38</v>
      </c>
      <c r="G25"/>
      <c r="H25"/>
      <c r="I25"/>
      <c r="J25"/>
      <c r="K25"/>
    </row>
    <row r="26" spans="1:11" s="1" customFormat="1">
      <c r="A26" s="5">
        <v>0.60665111599999999</v>
      </c>
      <c r="B26" s="5">
        <v>122.86680181600001</v>
      </c>
      <c r="C26" s="57" t="s">
        <v>6</v>
      </c>
      <c r="D26" s="57" t="s">
        <v>293</v>
      </c>
      <c r="E26" s="58" t="s">
        <v>38</v>
      </c>
    </row>
    <row r="27" spans="1:11" s="1" customFormat="1">
      <c r="A27" s="5">
        <v>0.60652858300000001</v>
      </c>
      <c r="B27" s="5">
        <v>122.8651682</v>
      </c>
      <c r="C27" s="57" t="s">
        <v>6</v>
      </c>
      <c r="D27" s="57" t="s">
        <v>39</v>
      </c>
      <c r="E27" s="60" t="s">
        <v>40</v>
      </c>
    </row>
    <row r="28" spans="1:11" s="1" customFormat="1">
      <c r="A28" s="5">
        <v>0.60649584999999995</v>
      </c>
      <c r="B28" s="5">
        <v>122.86459216</v>
      </c>
      <c r="C28" s="57" t="s">
        <v>6</v>
      </c>
      <c r="D28" s="57" t="s">
        <v>39</v>
      </c>
      <c r="E28" s="60" t="s">
        <v>40</v>
      </c>
    </row>
    <row r="29" spans="1:11" s="1" customFormat="1">
      <c r="A29" s="5">
        <v>0.60650249000000001</v>
      </c>
      <c r="B29" s="5">
        <v>122.863734249</v>
      </c>
      <c r="C29" s="57" t="s">
        <v>6</v>
      </c>
      <c r="D29" s="57" t="s">
        <v>293</v>
      </c>
      <c r="E29" s="58" t="s">
        <v>38</v>
      </c>
      <c r="G29"/>
      <c r="H29"/>
      <c r="I29"/>
      <c r="J29"/>
      <c r="K29"/>
    </row>
    <row r="30" spans="1:11" s="1" customFormat="1" ht="16.2" customHeight="1">
      <c r="A30" s="5">
        <v>0.60641243</v>
      </c>
      <c r="B30" s="5">
        <v>122.86301210000001</v>
      </c>
      <c r="C30" s="57" t="s">
        <v>6</v>
      </c>
      <c r="D30" s="57" t="s">
        <v>293</v>
      </c>
      <c r="E30" s="58" t="s">
        <v>38</v>
      </c>
      <c r="G30"/>
      <c r="H30"/>
      <c r="I30"/>
      <c r="J30"/>
      <c r="K30"/>
    </row>
    <row r="31" spans="1:11" s="1" customFormat="1">
      <c r="A31" s="5">
        <v>0.60573292999999995</v>
      </c>
      <c r="B31" s="5">
        <v>122.85591286</v>
      </c>
      <c r="C31" s="57" t="s">
        <v>6</v>
      </c>
      <c r="D31" s="57" t="s">
        <v>293</v>
      </c>
      <c r="E31" s="58" t="s">
        <v>38</v>
      </c>
      <c r="G31"/>
      <c r="H31"/>
      <c r="I31"/>
      <c r="J31"/>
      <c r="K31"/>
    </row>
    <row r="32" spans="1:11" s="1" customFormat="1">
      <c r="A32" s="5">
        <v>0.60588752999999995</v>
      </c>
      <c r="B32" s="5">
        <v>122.85535444999999</v>
      </c>
      <c r="C32" s="57" t="s">
        <v>6</v>
      </c>
      <c r="D32" s="57" t="s">
        <v>293</v>
      </c>
      <c r="E32" s="58" t="s">
        <v>38</v>
      </c>
      <c r="G32"/>
      <c r="H32"/>
      <c r="I32"/>
      <c r="J32"/>
      <c r="K32"/>
    </row>
    <row r="33" spans="1:11" s="1" customFormat="1">
      <c r="A33" s="5">
        <v>0.60639611599999999</v>
      </c>
      <c r="B33" s="5">
        <v>122.853226249</v>
      </c>
      <c r="C33" s="57" t="s">
        <v>6</v>
      </c>
      <c r="D33" s="57" t="s">
        <v>34</v>
      </c>
      <c r="E33" s="60" t="s">
        <v>352</v>
      </c>
      <c r="G33"/>
      <c r="H33"/>
      <c r="I33"/>
      <c r="J33"/>
      <c r="K33"/>
    </row>
    <row r="34" spans="1:11" s="1" customFormat="1">
      <c r="A34" s="5">
        <v>0.60638999999999998</v>
      </c>
      <c r="B34" s="5">
        <v>122.852943</v>
      </c>
      <c r="C34" s="57" t="s">
        <v>6</v>
      </c>
      <c r="D34" s="57" t="s">
        <v>65</v>
      </c>
      <c r="E34" s="60" t="s">
        <v>66</v>
      </c>
      <c r="G34"/>
      <c r="H34"/>
      <c r="I34"/>
      <c r="J34"/>
      <c r="K34"/>
    </row>
    <row r="35" spans="1:11" s="1" customFormat="1">
      <c r="A35" s="5">
        <v>0.60364148299999998</v>
      </c>
      <c r="B35" s="5">
        <v>122.85167428299999</v>
      </c>
      <c r="C35" s="57" t="s">
        <v>6</v>
      </c>
      <c r="D35" s="57" t="s">
        <v>293</v>
      </c>
      <c r="E35" s="58" t="s">
        <v>38</v>
      </c>
      <c r="G35"/>
      <c r="H35"/>
      <c r="I35"/>
      <c r="J35"/>
      <c r="K35"/>
    </row>
    <row r="36" spans="1:11" s="1" customFormat="1">
      <c r="A36" s="5">
        <v>0.60251306000000004</v>
      </c>
      <c r="B36" s="5">
        <v>122.85133974999999</v>
      </c>
      <c r="C36" s="57" t="s">
        <v>6</v>
      </c>
      <c r="D36" s="57" t="s">
        <v>293</v>
      </c>
      <c r="E36" s="58" t="s">
        <v>38</v>
      </c>
      <c r="G36"/>
      <c r="H36"/>
      <c r="I36"/>
      <c r="J36"/>
      <c r="K36"/>
    </row>
    <row r="37" spans="1:11" s="1" customFormat="1">
      <c r="A37" s="5">
        <v>0.59475370000000005</v>
      </c>
      <c r="B37" s="5">
        <v>122.84141700000001</v>
      </c>
      <c r="C37" s="57" t="s">
        <v>6</v>
      </c>
      <c r="D37" s="57" t="s">
        <v>293</v>
      </c>
      <c r="E37" s="58" t="s">
        <v>38</v>
      </c>
      <c r="G37"/>
      <c r="H37"/>
      <c r="I37"/>
      <c r="J37"/>
      <c r="K37"/>
    </row>
    <row r="38" spans="1:11" s="1" customFormat="1">
      <c r="A38" s="5">
        <v>0.59495581600000003</v>
      </c>
      <c r="B38" s="5">
        <v>122.840893783</v>
      </c>
      <c r="C38" s="57" t="s">
        <v>6</v>
      </c>
      <c r="D38" s="57" t="s">
        <v>293</v>
      </c>
      <c r="E38" s="58" t="s">
        <v>38</v>
      </c>
      <c r="G38"/>
      <c r="H38"/>
      <c r="I38"/>
      <c r="J38"/>
      <c r="K38"/>
    </row>
    <row r="39" spans="1:11" s="1" customFormat="1">
      <c r="A39" s="5">
        <v>0.59592469999999997</v>
      </c>
      <c r="B39" s="5">
        <v>122.83494589999999</v>
      </c>
      <c r="C39" s="57" t="s">
        <v>6</v>
      </c>
      <c r="D39" s="57" t="s">
        <v>293</v>
      </c>
      <c r="E39" s="58" t="s">
        <v>38</v>
      </c>
      <c r="G39"/>
      <c r="H39"/>
      <c r="I39"/>
      <c r="J39"/>
      <c r="K39"/>
    </row>
    <row r="40" spans="1:11" s="1" customFormat="1">
      <c r="A40" s="5">
        <v>0.59557031599999999</v>
      </c>
      <c r="B40" s="5">
        <v>122.83579293</v>
      </c>
      <c r="C40" s="57" t="s">
        <v>6</v>
      </c>
      <c r="D40" s="57" t="s">
        <v>293</v>
      </c>
      <c r="E40" s="58" t="s">
        <v>38</v>
      </c>
      <c r="G40"/>
      <c r="H40"/>
      <c r="I40"/>
      <c r="J40"/>
      <c r="K40"/>
    </row>
    <row r="41" spans="1:11" s="1" customFormat="1">
      <c r="A41" s="5">
        <v>0.59645970000000004</v>
      </c>
      <c r="B41" s="5">
        <v>122.83340815</v>
      </c>
      <c r="C41" s="57" t="s">
        <v>6</v>
      </c>
      <c r="D41" s="57" t="s">
        <v>293</v>
      </c>
      <c r="E41" s="58" t="s">
        <v>38</v>
      </c>
      <c r="G41"/>
      <c r="H41"/>
      <c r="I41"/>
      <c r="J41"/>
      <c r="K41"/>
    </row>
    <row r="42" spans="1:11">
      <c r="A42" s="5">
        <v>0.59696660000000001</v>
      </c>
      <c r="B42" s="5">
        <v>122.831180316</v>
      </c>
      <c r="C42" s="57" t="s">
        <v>6</v>
      </c>
      <c r="D42" s="57" t="s">
        <v>293</v>
      </c>
      <c r="E42" s="58" t="s">
        <v>38</v>
      </c>
    </row>
    <row r="43" spans="1:11">
      <c r="A43" s="5">
        <v>0.59715205999999998</v>
      </c>
      <c r="B43" s="5">
        <v>122.83066789999999</v>
      </c>
      <c r="C43" s="57" t="s">
        <v>6</v>
      </c>
      <c r="D43" s="57" t="s">
        <v>39</v>
      </c>
      <c r="E43" s="60" t="s">
        <v>40</v>
      </c>
    </row>
    <row r="44" spans="1:11">
      <c r="A44" s="5">
        <v>0.59704579999999996</v>
      </c>
      <c r="B44" s="5">
        <v>122.83072835999999</v>
      </c>
      <c r="C44" s="57" t="s">
        <v>6</v>
      </c>
      <c r="D44" s="57" t="s">
        <v>39</v>
      </c>
      <c r="E44" s="60" t="s">
        <v>40</v>
      </c>
    </row>
    <row r="45" spans="1:11">
      <c r="A45" s="5">
        <v>0.59779941599999997</v>
      </c>
      <c r="B45" s="5">
        <v>122.82402039999999</v>
      </c>
      <c r="C45" s="57" t="s">
        <v>6</v>
      </c>
      <c r="D45" s="57" t="s">
        <v>293</v>
      </c>
      <c r="E45" s="58" t="s">
        <v>38</v>
      </c>
    </row>
    <row r="46" spans="1:11">
      <c r="A46" s="5">
        <v>0.59803216000000003</v>
      </c>
      <c r="B46" s="5">
        <v>122.82306726</v>
      </c>
      <c r="C46" s="57" t="s">
        <v>6</v>
      </c>
      <c r="D46" s="57" t="s">
        <v>293</v>
      </c>
      <c r="E46" s="58" t="s">
        <v>38</v>
      </c>
    </row>
    <row r="47" spans="1:11">
      <c r="A47" s="5">
        <v>0.59660692999999998</v>
      </c>
      <c r="B47" s="57">
        <v>122.81730789</v>
      </c>
      <c r="C47" s="57" t="s">
        <v>6</v>
      </c>
      <c r="D47" s="57" t="s">
        <v>39</v>
      </c>
      <c r="E47" s="60" t="s">
        <v>40</v>
      </c>
    </row>
    <row r="48" spans="1:11">
      <c r="A48" s="5">
        <v>0.59617540000000002</v>
      </c>
      <c r="B48" s="5">
        <v>122.817462683</v>
      </c>
      <c r="C48" s="57" t="s">
        <v>6</v>
      </c>
      <c r="D48" s="57" t="s">
        <v>39</v>
      </c>
      <c r="E48" s="60" t="s">
        <v>40</v>
      </c>
    </row>
    <row r="49" spans="1:6">
      <c r="A49" s="5">
        <v>0.5951727</v>
      </c>
      <c r="B49" s="5">
        <v>122.816620316</v>
      </c>
      <c r="C49" s="57" t="s">
        <v>6</v>
      </c>
      <c r="D49" s="57" t="s">
        <v>293</v>
      </c>
      <c r="E49" s="58" t="s">
        <v>38</v>
      </c>
    </row>
    <row r="50" spans="1:6">
      <c r="A50" s="5">
        <v>0.59484373000000001</v>
      </c>
      <c r="B50" s="5">
        <v>122.816157866</v>
      </c>
      <c r="C50" s="57" t="s">
        <v>6</v>
      </c>
      <c r="D50" s="57" t="s">
        <v>293</v>
      </c>
      <c r="E50" s="58" t="s">
        <v>38</v>
      </c>
    </row>
    <row r="51" spans="1:6">
      <c r="A51" s="5">
        <v>0.59455308299999998</v>
      </c>
      <c r="B51" s="5">
        <v>122.81588058299999</v>
      </c>
      <c r="C51" s="57" t="s">
        <v>6</v>
      </c>
      <c r="D51" s="57" t="s">
        <v>293</v>
      </c>
      <c r="E51" s="58" t="s">
        <v>38</v>
      </c>
    </row>
    <row r="52" spans="1:6">
      <c r="A52" s="5">
        <v>0.59390273000000005</v>
      </c>
      <c r="B52" s="5">
        <v>122.81512256000001</v>
      </c>
      <c r="C52" s="57" t="s">
        <v>6</v>
      </c>
      <c r="D52" s="57" t="s">
        <v>293</v>
      </c>
      <c r="E52" s="58" t="s">
        <v>38</v>
      </c>
    </row>
    <row r="53" spans="1:6">
      <c r="A53" s="5">
        <v>0.89276279999999997</v>
      </c>
      <c r="B53" s="5">
        <v>122.80882560000001</v>
      </c>
      <c r="C53" s="57" t="s">
        <v>6</v>
      </c>
      <c r="D53" s="57" t="s">
        <v>293</v>
      </c>
      <c r="E53" s="58" t="s">
        <v>38</v>
      </c>
    </row>
    <row r="54" spans="1:6">
      <c r="A54" s="5">
        <v>0.59631970300000003</v>
      </c>
      <c r="B54" s="5">
        <v>122.80796505000001</v>
      </c>
      <c r="C54" s="57" t="s">
        <v>6</v>
      </c>
      <c r="D54" s="57" t="s">
        <v>293</v>
      </c>
      <c r="E54" s="58" t="s">
        <v>38</v>
      </c>
      <c r="F54" s="43"/>
    </row>
    <row r="55" spans="1:6">
      <c r="A55" s="5">
        <v>0.5935686</v>
      </c>
      <c r="B55" s="5">
        <v>122.8062118</v>
      </c>
      <c r="C55" s="57" t="s">
        <v>6</v>
      </c>
      <c r="D55" s="57" t="s">
        <v>293</v>
      </c>
      <c r="E55" s="58" t="s">
        <v>38</v>
      </c>
    </row>
    <row r="56" spans="1:6">
      <c r="A56" s="5">
        <v>0.59403192999999999</v>
      </c>
      <c r="B56" s="5">
        <v>122.80588905</v>
      </c>
      <c r="C56" s="57" t="s">
        <v>6</v>
      </c>
      <c r="D56" s="57" t="s">
        <v>293</v>
      </c>
      <c r="E56" s="58" t="s">
        <v>38</v>
      </c>
    </row>
    <row r="57" spans="1:6">
      <c r="A57" s="5">
        <v>0.59490675000000004</v>
      </c>
      <c r="B57" s="5">
        <v>122.8024688</v>
      </c>
      <c r="C57" s="57" t="s">
        <v>6</v>
      </c>
      <c r="D57" s="57" t="s">
        <v>20</v>
      </c>
      <c r="E57" s="58" t="s">
        <v>354</v>
      </c>
    </row>
    <row r="58" spans="1:6">
      <c r="A58" s="5">
        <v>0.59481251599999996</v>
      </c>
      <c r="B58" s="5">
        <v>122.80278294999999</v>
      </c>
      <c r="C58" s="57" t="s">
        <v>6</v>
      </c>
      <c r="D58" s="57" t="s">
        <v>12</v>
      </c>
      <c r="E58" s="58" t="s">
        <v>355</v>
      </c>
    </row>
    <row r="59" spans="1:6">
      <c r="A59" s="5">
        <v>0.59487151599999999</v>
      </c>
      <c r="B59" s="5">
        <v>122.801208883</v>
      </c>
      <c r="C59" s="57" t="s">
        <v>6</v>
      </c>
      <c r="D59" s="57" t="s">
        <v>293</v>
      </c>
      <c r="E59" s="58" t="s">
        <v>38</v>
      </c>
      <c r="F59" s="45"/>
    </row>
    <row r="60" spans="1:6">
      <c r="A60" s="5">
        <v>0.59456889999999996</v>
      </c>
      <c r="B60" s="5">
        <v>122.80031025</v>
      </c>
      <c r="C60" s="57" t="s">
        <v>6</v>
      </c>
      <c r="D60" s="57" t="s">
        <v>293</v>
      </c>
      <c r="E60" s="58" t="s">
        <v>38</v>
      </c>
      <c r="F60" s="45"/>
    </row>
    <row r="61" spans="1:6">
      <c r="A61" s="5">
        <v>0.59454068299999996</v>
      </c>
      <c r="B61" s="5">
        <v>122.800235883</v>
      </c>
      <c r="C61" s="57" t="s">
        <v>6</v>
      </c>
      <c r="D61" s="57" t="s">
        <v>39</v>
      </c>
      <c r="E61" s="60" t="s">
        <v>40</v>
      </c>
    </row>
    <row r="62" spans="1:6">
      <c r="A62" s="5">
        <v>0.59451975000000001</v>
      </c>
      <c r="B62" s="5">
        <v>122.79952455999999</v>
      </c>
      <c r="C62" s="57" t="s">
        <v>6</v>
      </c>
      <c r="D62" s="57" t="s">
        <v>39</v>
      </c>
      <c r="E62" s="60" t="s">
        <v>40</v>
      </c>
    </row>
    <row r="63" spans="1:6">
      <c r="A63" s="5">
        <v>0.59642300000000004</v>
      </c>
      <c r="B63" s="5">
        <v>122.79590614999999</v>
      </c>
      <c r="C63" s="57" t="s">
        <v>6</v>
      </c>
      <c r="D63" s="57" t="s">
        <v>293</v>
      </c>
      <c r="E63" s="58" t="s">
        <v>38</v>
      </c>
    </row>
    <row r="64" spans="1:6">
      <c r="A64" s="5">
        <v>0.59671689999999999</v>
      </c>
      <c r="B64" s="5">
        <v>122.79523183000001</v>
      </c>
      <c r="C64" s="57" t="s">
        <v>6</v>
      </c>
      <c r="D64" s="57" t="s">
        <v>293</v>
      </c>
      <c r="E64" s="58" t="s">
        <v>38</v>
      </c>
    </row>
    <row r="65" spans="1:6">
      <c r="A65" s="5">
        <v>0.59780071599999995</v>
      </c>
      <c r="B65" s="5">
        <v>122.79244743</v>
      </c>
      <c r="C65" s="57" t="s">
        <v>6</v>
      </c>
      <c r="D65" s="57" t="s">
        <v>12</v>
      </c>
      <c r="E65" s="58" t="s">
        <v>355</v>
      </c>
      <c r="F65"/>
    </row>
    <row r="66" spans="1:6">
      <c r="A66" s="5">
        <v>0.59801468300000005</v>
      </c>
      <c r="B66" s="5">
        <v>122.79163560000001</v>
      </c>
      <c r="C66" s="57" t="s">
        <v>6</v>
      </c>
      <c r="D66" s="57" t="s">
        <v>20</v>
      </c>
      <c r="E66" s="58" t="s">
        <v>354</v>
      </c>
      <c r="F66"/>
    </row>
    <row r="67" spans="1:6">
      <c r="A67" s="5">
        <v>0.59924168300000002</v>
      </c>
      <c r="B67" s="5">
        <v>122.785693483</v>
      </c>
      <c r="C67" s="57" t="s">
        <v>6</v>
      </c>
      <c r="D67" s="57" t="s">
        <v>293</v>
      </c>
      <c r="E67" s="58" t="s">
        <v>38</v>
      </c>
      <c r="F67"/>
    </row>
    <row r="68" spans="1:6">
      <c r="A68" s="5">
        <v>0.59925271599999996</v>
      </c>
      <c r="B68" s="5">
        <v>122.784953</v>
      </c>
      <c r="C68" s="57" t="s">
        <v>6</v>
      </c>
      <c r="D68" s="57" t="s">
        <v>35</v>
      </c>
      <c r="E68" s="58" t="s">
        <v>36</v>
      </c>
      <c r="F68"/>
    </row>
    <row r="69" spans="1:6">
      <c r="A69" s="5">
        <v>0.59943573000000006</v>
      </c>
      <c r="B69" s="5">
        <v>122.7876205</v>
      </c>
      <c r="C69" s="57" t="s">
        <v>6</v>
      </c>
      <c r="D69" s="57" t="s">
        <v>32</v>
      </c>
      <c r="E69" s="58" t="s">
        <v>33</v>
      </c>
      <c r="F69"/>
    </row>
    <row r="70" spans="1:6">
      <c r="A70" s="5">
        <v>0.59955860000000005</v>
      </c>
      <c r="B70" s="5">
        <v>122.78466646</v>
      </c>
      <c r="C70" s="57" t="s">
        <v>6</v>
      </c>
      <c r="D70" s="57" t="s">
        <v>293</v>
      </c>
      <c r="E70" s="58" t="s">
        <v>38</v>
      </c>
      <c r="F70"/>
    </row>
    <row r="71" spans="1:6">
      <c r="A71" s="5">
        <v>0.60208676000000005</v>
      </c>
      <c r="B71" s="5">
        <v>122.780228655</v>
      </c>
      <c r="C71" s="57" t="s">
        <v>6</v>
      </c>
      <c r="D71" s="65" t="s">
        <v>91</v>
      </c>
      <c r="E71" s="61" t="s">
        <v>242</v>
      </c>
      <c r="F71"/>
    </row>
    <row r="72" spans="1:6">
      <c r="A72" s="5">
        <v>0.60183703</v>
      </c>
      <c r="B72" s="5">
        <v>122.782672116</v>
      </c>
      <c r="C72" s="57" t="s">
        <v>6</v>
      </c>
      <c r="D72" s="57" t="s">
        <v>293</v>
      </c>
      <c r="E72" s="58" t="s">
        <v>38</v>
      </c>
      <c r="F72"/>
    </row>
    <row r="73" spans="1:6">
      <c r="A73" s="5">
        <v>0.60200461599999999</v>
      </c>
      <c r="B73" s="5">
        <v>122.78244826</v>
      </c>
      <c r="C73" s="57" t="s">
        <v>6</v>
      </c>
      <c r="D73" s="57" t="s">
        <v>39</v>
      </c>
      <c r="E73" s="60" t="s">
        <v>40</v>
      </c>
      <c r="F73"/>
    </row>
    <row r="74" spans="1:6">
      <c r="A74" s="5">
        <v>0.60227984999999995</v>
      </c>
      <c r="B74" s="5">
        <v>122.78209919</v>
      </c>
      <c r="C74" s="57" t="s">
        <v>6</v>
      </c>
      <c r="D74" s="57" t="s">
        <v>39</v>
      </c>
      <c r="E74" s="60" t="s">
        <v>40</v>
      </c>
      <c r="F74"/>
    </row>
    <row r="75" spans="1:6">
      <c r="A75" s="5">
        <v>0.60216550000000002</v>
      </c>
      <c r="B75" s="5">
        <v>122.78227235</v>
      </c>
      <c r="C75" s="57" t="s">
        <v>6</v>
      </c>
      <c r="D75" s="57" t="s">
        <v>293</v>
      </c>
      <c r="E75" s="58" t="s">
        <v>38</v>
      </c>
      <c r="F75"/>
    </row>
    <row r="76" spans="1:6">
      <c r="A76" s="5">
        <v>0.61221519999999996</v>
      </c>
      <c r="B76" s="5">
        <v>122.7822676</v>
      </c>
      <c r="C76" s="57" t="s">
        <v>6</v>
      </c>
      <c r="D76" s="57" t="s">
        <v>293</v>
      </c>
      <c r="E76" s="58" t="s">
        <v>38</v>
      </c>
      <c r="F76"/>
    </row>
    <row r="77" spans="1:6">
      <c r="A77" s="5">
        <v>0.61138126000000004</v>
      </c>
      <c r="B77" s="5">
        <v>122.78301093</v>
      </c>
      <c r="C77" s="57" t="s">
        <v>6</v>
      </c>
      <c r="D77" s="57" t="s">
        <v>293</v>
      </c>
      <c r="E77" s="58" t="s">
        <v>38</v>
      </c>
      <c r="F77"/>
    </row>
    <row r="78" spans="1:6">
      <c r="A78" s="57">
        <v>0.62517699999999998</v>
      </c>
      <c r="B78" s="57">
        <v>122.7782661</v>
      </c>
      <c r="C78" s="57" t="s">
        <v>6</v>
      </c>
      <c r="D78" s="57" t="s">
        <v>293</v>
      </c>
      <c r="E78" s="58" t="s">
        <v>38</v>
      </c>
      <c r="F78"/>
    </row>
    <row r="79" spans="1:6">
      <c r="A79" s="5">
        <v>0.62577199999999999</v>
      </c>
      <c r="B79" s="5">
        <v>122.777838949</v>
      </c>
      <c r="C79" s="57" t="s">
        <v>6</v>
      </c>
      <c r="D79" s="57" t="s">
        <v>293</v>
      </c>
      <c r="E79" s="58" t="s">
        <v>38</v>
      </c>
      <c r="F79"/>
    </row>
    <row r="80" spans="1:6">
      <c r="A80" s="5">
        <v>0.62575150000000002</v>
      </c>
      <c r="B80" s="5">
        <v>122.778716</v>
      </c>
      <c r="C80" s="57" t="s">
        <v>6</v>
      </c>
      <c r="D80" s="65" t="s">
        <v>22</v>
      </c>
      <c r="E80" s="61" t="s">
        <v>351</v>
      </c>
      <c r="F80"/>
    </row>
    <row r="81" spans="1:6">
      <c r="A81" s="5">
        <v>0.62823551600000005</v>
      </c>
      <c r="B81" s="5">
        <v>122.7765438</v>
      </c>
      <c r="C81" s="57" t="s">
        <v>6</v>
      </c>
      <c r="D81" s="57" t="s">
        <v>26</v>
      </c>
      <c r="E81" s="61" t="s">
        <v>356</v>
      </c>
      <c r="F81"/>
    </row>
    <row r="82" spans="1:6">
      <c r="A82" s="5">
        <v>0.63235479999999999</v>
      </c>
      <c r="B82" s="5">
        <v>122.77354510000001</v>
      </c>
      <c r="C82" s="57" t="s">
        <v>6</v>
      </c>
      <c r="D82" s="65" t="s">
        <v>16</v>
      </c>
      <c r="E82" s="61" t="s">
        <v>216</v>
      </c>
      <c r="F82"/>
    </row>
    <row r="83" spans="1:6">
      <c r="A83" s="5">
        <v>0.63345008999999997</v>
      </c>
      <c r="B83" s="5">
        <v>122.77315323000001</v>
      </c>
      <c r="C83" s="57" t="s">
        <v>6</v>
      </c>
      <c r="D83" s="5" t="s">
        <v>10</v>
      </c>
      <c r="E83" s="59" t="s">
        <v>215</v>
      </c>
      <c r="F83"/>
    </row>
    <row r="84" spans="1:6">
      <c r="A84" s="5">
        <v>0.623363216</v>
      </c>
      <c r="B84" s="5">
        <v>122.77941783</v>
      </c>
      <c r="C84" s="57" t="s">
        <v>6</v>
      </c>
      <c r="D84" s="5" t="s">
        <v>10</v>
      </c>
      <c r="E84" s="59" t="s">
        <v>215</v>
      </c>
      <c r="F84"/>
    </row>
    <row r="85" spans="1:6">
      <c r="A85" s="5">
        <v>0.62224935159999994</v>
      </c>
      <c r="B85" s="5">
        <v>122.77977343000001</v>
      </c>
      <c r="C85" s="57" t="s">
        <v>6</v>
      </c>
      <c r="D85" s="65" t="s">
        <v>16</v>
      </c>
      <c r="E85" s="61" t="s">
        <v>216</v>
      </c>
      <c r="F85"/>
    </row>
    <row r="86" spans="1:6">
      <c r="A86" s="5">
        <v>0.59376715000000002</v>
      </c>
      <c r="B86" s="5">
        <v>122.80977976</v>
      </c>
      <c r="C86" s="57" t="s">
        <v>6</v>
      </c>
      <c r="D86" s="65" t="s">
        <v>22</v>
      </c>
      <c r="E86" s="61" t="s">
        <v>351</v>
      </c>
      <c r="F86"/>
    </row>
    <row r="87" spans="1:6">
      <c r="A87" s="5">
        <v>0.59456799999999999</v>
      </c>
      <c r="B87" s="5">
        <v>122.811742116</v>
      </c>
      <c r="C87" s="57" t="s">
        <v>6</v>
      </c>
      <c r="D87" s="65" t="s">
        <v>22</v>
      </c>
      <c r="E87" s="61" t="s">
        <v>351</v>
      </c>
      <c r="F87"/>
    </row>
  </sheetData>
  <mergeCells count="2">
    <mergeCell ref="A1:F1"/>
    <mergeCell ref="A10:E10"/>
  </mergeCells>
  <pageMargins left="0.7" right="0.7" top="0.75" bottom="0.75" header="0.3" footer="0.3"/>
  <pageSetup scale="3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1A7F-40D1-4CE2-9E0B-78B36ADA7BCF}">
  <sheetPr>
    <pageSetUpPr fitToPage="1"/>
  </sheetPr>
  <dimension ref="A1:K86"/>
  <sheetViews>
    <sheetView view="pageBreakPreview" topLeftCell="A41" zoomScaleNormal="85" zoomScaleSheetLayoutView="100" workbookViewId="0">
      <selection activeCell="F29" sqref="F29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374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86">
        <v>0.55137599999999998</v>
      </c>
      <c r="B3" s="86">
        <v>122.988803</v>
      </c>
      <c r="C3" s="57" t="s">
        <v>6</v>
      </c>
      <c r="D3" s="86" t="s">
        <v>57</v>
      </c>
      <c r="E3" s="88" t="s">
        <v>366</v>
      </c>
      <c r="F3" s="86" t="s">
        <v>369</v>
      </c>
    </row>
    <row r="4" spans="1:11">
      <c r="A4" s="85">
        <v>0.55172900000000002</v>
      </c>
      <c r="B4" s="85">
        <v>122.9877283</v>
      </c>
      <c r="C4" s="57" t="s">
        <v>6</v>
      </c>
      <c r="D4" s="85" t="s">
        <v>57</v>
      </c>
      <c r="E4" s="87" t="s">
        <v>366</v>
      </c>
      <c r="F4" s="85" t="s">
        <v>369</v>
      </c>
    </row>
    <row r="5" spans="1:11">
      <c r="A5" s="86">
        <v>0.55232999999999999</v>
      </c>
      <c r="B5" s="86">
        <v>122.9853916</v>
      </c>
      <c r="C5" s="57" t="s">
        <v>6</v>
      </c>
      <c r="D5" s="86" t="s">
        <v>37</v>
      </c>
      <c r="E5" s="87" t="s">
        <v>38</v>
      </c>
      <c r="F5" s="86" t="s">
        <v>369</v>
      </c>
    </row>
    <row r="6" spans="1:11">
      <c r="A6" s="89">
        <v>0.55267829999999996</v>
      </c>
      <c r="B6" s="89">
        <v>122.9842816</v>
      </c>
      <c r="C6" s="57" t="s">
        <v>6</v>
      </c>
      <c r="D6" s="86" t="s">
        <v>37</v>
      </c>
      <c r="E6" s="87" t="s">
        <v>38</v>
      </c>
      <c r="F6" s="91" t="s">
        <v>369</v>
      </c>
    </row>
    <row r="7" spans="1:11">
      <c r="A7" s="86">
        <v>0.55266000000000004</v>
      </c>
      <c r="B7" s="86">
        <v>122.98241</v>
      </c>
      <c r="C7" s="57" t="s">
        <v>71</v>
      </c>
      <c r="D7" s="86" t="s">
        <v>71</v>
      </c>
      <c r="E7" s="87" t="s">
        <v>71</v>
      </c>
      <c r="F7" s="86" t="s">
        <v>369</v>
      </c>
    </row>
    <row r="8" spans="1:11">
      <c r="A8" s="85">
        <v>0.55263499999999999</v>
      </c>
      <c r="B8" s="85">
        <v>122.9816416</v>
      </c>
      <c r="C8" s="57" t="s">
        <v>6</v>
      </c>
      <c r="D8" s="85" t="s">
        <v>28</v>
      </c>
      <c r="E8" s="87" t="s">
        <v>29</v>
      </c>
      <c r="F8" s="85" t="s">
        <v>369</v>
      </c>
    </row>
    <row r="9" spans="1:11">
      <c r="A9" s="86">
        <v>0.55260160000000003</v>
      </c>
      <c r="B9" s="86">
        <v>122.981213</v>
      </c>
      <c r="C9" s="57" t="s">
        <v>71</v>
      </c>
      <c r="D9" s="86" t="s">
        <v>71</v>
      </c>
      <c r="E9" s="88" t="s">
        <v>71</v>
      </c>
      <c r="F9" s="86" t="s">
        <v>369</v>
      </c>
    </row>
    <row r="10" spans="1:11">
      <c r="A10" s="85">
        <v>0.55262829999999996</v>
      </c>
      <c r="B10" s="85">
        <v>122.981613</v>
      </c>
      <c r="C10" s="57" t="s">
        <v>6</v>
      </c>
      <c r="D10" s="85" t="s">
        <v>37</v>
      </c>
      <c r="E10" s="87" t="s">
        <v>38</v>
      </c>
      <c r="F10" s="85" t="s">
        <v>369</v>
      </c>
    </row>
    <row r="11" spans="1:11">
      <c r="A11" s="90">
        <v>0.55259000000000003</v>
      </c>
      <c r="B11" s="86">
        <v>122.98140600000001</v>
      </c>
      <c r="C11" s="57" t="s">
        <v>6</v>
      </c>
      <c r="D11" s="86" t="s">
        <v>39</v>
      </c>
      <c r="E11" s="87" t="s">
        <v>40</v>
      </c>
      <c r="F11" s="86" t="s">
        <v>369</v>
      </c>
    </row>
    <row r="12" spans="1:11" ht="27.6">
      <c r="A12" s="85">
        <v>0.55260830000000005</v>
      </c>
      <c r="B12" s="85">
        <v>122.9813216</v>
      </c>
      <c r="C12" s="57" t="s">
        <v>6</v>
      </c>
      <c r="D12" s="85" t="s">
        <v>266</v>
      </c>
      <c r="E12" s="87" t="s">
        <v>195</v>
      </c>
      <c r="F12" s="85" t="s">
        <v>369</v>
      </c>
    </row>
    <row r="13" spans="1:11">
      <c r="A13" s="86">
        <v>0.55256000000000005</v>
      </c>
      <c r="B13" s="86">
        <v>122.981056</v>
      </c>
      <c r="C13" s="57" t="s">
        <v>6</v>
      </c>
      <c r="D13" s="86" t="s">
        <v>290</v>
      </c>
      <c r="E13" s="88" t="s">
        <v>291</v>
      </c>
      <c r="F13" s="86" t="s">
        <v>369</v>
      </c>
    </row>
    <row r="14" spans="1:11">
      <c r="A14" s="85">
        <v>0.55249159999999997</v>
      </c>
      <c r="B14" s="85">
        <v>122.980783</v>
      </c>
      <c r="C14" s="57" t="s">
        <v>6</v>
      </c>
      <c r="D14" s="85" t="s">
        <v>111</v>
      </c>
      <c r="E14" s="87" t="s">
        <v>112</v>
      </c>
      <c r="F14" s="85" t="s">
        <v>369</v>
      </c>
    </row>
    <row r="15" spans="1:11">
      <c r="A15" s="86">
        <v>0.55252000000000001</v>
      </c>
      <c r="B15" s="86">
        <v>122.98063</v>
      </c>
      <c r="C15" s="57" t="s">
        <v>6</v>
      </c>
      <c r="D15" s="86" t="s">
        <v>198</v>
      </c>
      <c r="E15" s="88" t="s">
        <v>120</v>
      </c>
      <c r="F15" s="86" t="s">
        <v>369</v>
      </c>
    </row>
    <row r="16" spans="1:11">
      <c r="A16" s="85">
        <v>0.55257599999999996</v>
      </c>
      <c r="B16" s="85">
        <v>122.980615</v>
      </c>
      <c r="C16" s="57" t="s">
        <v>6</v>
      </c>
      <c r="D16" s="86" t="s">
        <v>198</v>
      </c>
      <c r="E16" s="87" t="s">
        <v>120</v>
      </c>
      <c r="F16" s="85" t="s">
        <v>369</v>
      </c>
    </row>
    <row r="17" spans="1:6">
      <c r="A17" s="86">
        <v>0.55254000000000003</v>
      </c>
      <c r="B17" s="86">
        <v>122.98047</v>
      </c>
      <c r="C17" s="57" t="s">
        <v>6</v>
      </c>
      <c r="D17" s="86" t="s">
        <v>28</v>
      </c>
      <c r="E17" s="88" t="s">
        <v>29</v>
      </c>
      <c r="F17" s="86" t="s">
        <v>369</v>
      </c>
    </row>
    <row r="18" spans="1:6">
      <c r="A18" s="85">
        <v>0.55253830000000004</v>
      </c>
      <c r="B18" s="85">
        <v>122.980346</v>
      </c>
      <c r="C18" s="57" t="s">
        <v>6</v>
      </c>
      <c r="D18" s="85" t="s">
        <v>111</v>
      </c>
      <c r="E18" s="87" t="s">
        <v>112</v>
      </c>
      <c r="F18" s="85" t="s">
        <v>369</v>
      </c>
    </row>
    <row r="19" spans="1:6">
      <c r="A19" s="86">
        <v>0.55252299999999999</v>
      </c>
      <c r="B19" s="86">
        <v>122.9802383</v>
      </c>
      <c r="C19" s="57" t="s">
        <v>6</v>
      </c>
      <c r="D19" s="86" t="s">
        <v>39</v>
      </c>
      <c r="E19" s="87" t="s">
        <v>40</v>
      </c>
      <c r="F19" s="86" t="s">
        <v>369</v>
      </c>
    </row>
    <row r="20" spans="1:6">
      <c r="A20" s="85">
        <v>0.55251600000000001</v>
      </c>
      <c r="B20" s="85">
        <v>122.980133</v>
      </c>
      <c r="C20" s="57" t="s">
        <v>6</v>
      </c>
      <c r="D20" s="85" t="s">
        <v>37</v>
      </c>
      <c r="E20" s="87" t="s">
        <v>38</v>
      </c>
      <c r="F20" s="85" t="s">
        <v>369</v>
      </c>
    </row>
    <row r="21" spans="1:6">
      <c r="A21" s="86">
        <v>0.55221500000000001</v>
      </c>
      <c r="B21" s="86">
        <v>122.97842900000001</v>
      </c>
      <c r="C21" s="57" t="s">
        <v>6</v>
      </c>
      <c r="D21" s="86" t="s">
        <v>37</v>
      </c>
      <c r="E21" s="87" t="s">
        <v>38</v>
      </c>
      <c r="F21" s="86" t="s">
        <v>369</v>
      </c>
    </row>
    <row r="22" spans="1:6">
      <c r="A22" s="85">
        <v>0.55213999999999996</v>
      </c>
      <c r="B22" s="85">
        <v>122.97763999999999</v>
      </c>
      <c r="C22" s="57" t="s">
        <v>6</v>
      </c>
      <c r="D22" s="85" t="s">
        <v>20</v>
      </c>
      <c r="E22" s="87" t="s">
        <v>67</v>
      </c>
      <c r="F22" s="85" t="s">
        <v>371</v>
      </c>
    </row>
    <row r="23" spans="1:6">
      <c r="A23" s="86">
        <v>0.55214300000000005</v>
      </c>
      <c r="B23" s="86">
        <v>122.977007</v>
      </c>
      <c r="C23" s="57" t="s">
        <v>6</v>
      </c>
      <c r="D23" s="86" t="s">
        <v>37</v>
      </c>
      <c r="E23" s="87" t="s">
        <v>38</v>
      </c>
      <c r="F23" s="86" t="s">
        <v>369</v>
      </c>
    </row>
    <row r="24" spans="1:6">
      <c r="A24" s="85">
        <v>0.5527183</v>
      </c>
      <c r="B24" s="85">
        <v>122.97546</v>
      </c>
      <c r="C24" s="57" t="s">
        <v>6</v>
      </c>
      <c r="D24" s="85" t="s">
        <v>12</v>
      </c>
      <c r="E24" s="87" t="s">
        <v>73</v>
      </c>
      <c r="F24" s="85" t="s">
        <v>369</v>
      </c>
    </row>
    <row r="25" spans="1:6">
      <c r="A25" s="86">
        <v>0.55296160000000005</v>
      </c>
      <c r="B25" s="86">
        <v>122.97511160000001</v>
      </c>
      <c r="C25" s="57" t="s">
        <v>6</v>
      </c>
      <c r="D25" s="86" t="s">
        <v>35</v>
      </c>
      <c r="E25" s="88" t="s">
        <v>36</v>
      </c>
      <c r="F25" s="86" t="s">
        <v>369</v>
      </c>
    </row>
    <row r="26" spans="1:6">
      <c r="A26" s="85">
        <v>0.55366159999999998</v>
      </c>
      <c r="B26" s="85">
        <v>122.974356</v>
      </c>
      <c r="C26" s="57" t="s">
        <v>6</v>
      </c>
      <c r="D26" s="85" t="s">
        <v>32</v>
      </c>
      <c r="E26" s="87" t="s">
        <v>33</v>
      </c>
      <c r="F26" s="85" t="s">
        <v>369</v>
      </c>
    </row>
    <row r="27" spans="1:6">
      <c r="A27" s="86">
        <v>0.55434300000000003</v>
      </c>
      <c r="B27" s="86">
        <v>122.973573</v>
      </c>
      <c r="C27" s="57" t="s">
        <v>6</v>
      </c>
      <c r="D27" s="86" t="s">
        <v>37</v>
      </c>
      <c r="E27" s="87" t="s">
        <v>38</v>
      </c>
      <c r="F27" s="86" t="s">
        <v>369</v>
      </c>
    </row>
    <row r="28" spans="1:6">
      <c r="A28" s="85">
        <v>0.55483499999999997</v>
      </c>
      <c r="B28" s="85">
        <v>122.97303599999999</v>
      </c>
      <c r="C28" s="57" t="s">
        <v>6</v>
      </c>
      <c r="D28" s="85" t="s">
        <v>37</v>
      </c>
      <c r="E28" s="87" t="s">
        <v>38</v>
      </c>
      <c r="F28" s="85" t="s">
        <v>369</v>
      </c>
    </row>
    <row r="29" spans="1:6">
      <c r="A29" s="86">
        <v>0.55620829999999999</v>
      </c>
      <c r="B29" s="86">
        <v>122.970823</v>
      </c>
      <c r="C29" s="57" t="s">
        <v>6</v>
      </c>
      <c r="D29" s="86" t="s">
        <v>20</v>
      </c>
      <c r="E29" s="87" t="s">
        <v>67</v>
      </c>
      <c r="F29" s="86" t="s">
        <v>370</v>
      </c>
    </row>
    <row r="30" spans="1:6">
      <c r="A30" s="85">
        <v>0.55686000000000002</v>
      </c>
      <c r="B30" s="85">
        <v>122.968856</v>
      </c>
      <c r="C30" s="57" t="s">
        <v>6</v>
      </c>
      <c r="D30" s="85" t="s">
        <v>37</v>
      </c>
      <c r="E30" s="87" t="s">
        <v>38</v>
      </c>
      <c r="F30" s="85" t="s">
        <v>369</v>
      </c>
    </row>
    <row r="31" spans="1:6">
      <c r="A31" s="86">
        <v>0.55694160000000004</v>
      </c>
      <c r="B31" s="86">
        <v>122.96863159999999</v>
      </c>
      <c r="C31" s="57" t="s">
        <v>6</v>
      </c>
      <c r="D31" s="86" t="s">
        <v>39</v>
      </c>
      <c r="E31" s="87" t="s">
        <v>40</v>
      </c>
      <c r="F31" s="86" t="s">
        <v>371</v>
      </c>
    </row>
    <row r="32" spans="1:6">
      <c r="A32" s="85">
        <v>0.55694160000000004</v>
      </c>
      <c r="B32" s="85">
        <v>122.968616</v>
      </c>
      <c r="C32" s="57" t="s">
        <v>6</v>
      </c>
      <c r="D32" s="85" t="s">
        <v>37</v>
      </c>
      <c r="E32" s="87" t="s">
        <v>38</v>
      </c>
      <c r="F32" s="85" t="s">
        <v>369</v>
      </c>
    </row>
    <row r="33" spans="1:6" ht="27.6">
      <c r="A33" s="86">
        <v>0.55760160000000003</v>
      </c>
      <c r="B33" s="86">
        <v>122.966795</v>
      </c>
      <c r="C33" s="57" t="s">
        <v>6</v>
      </c>
      <c r="D33" s="86" t="s">
        <v>266</v>
      </c>
      <c r="E33" s="88" t="s">
        <v>195</v>
      </c>
      <c r="F33" s="86" t="s">
        <v>369</v>
      </c>
    </row>
    <row r="34" spans="1:6">
      <c r="A34" s="85">
        <v>0.55769159999999995</v>
      </c>
      <c r="B34" s="85">
        <v>122.9665516</v>
      </c>
      <c r="C34" s="57" t="s">
        <v>6</v>
      </c>
      <c r="D34" s="85" t="s">
        <v>290</v>
      </c>
      <c r="E34" s="87" t="s">
        <v>291</v>
      </c>
      <c r="F34" s="85" t="s">
        <v>369</v>
      </c>
    </row>
    <row r="35" spans="1:6">
      <c r="A35" s="86">
        <v>0.55772600000000006</v>
      </c>
      <c r="B35" s="86">
        <v>122.966435</v>
      </c>
      <c r="C35" s="57" t="s">
        <v>6</v>
      </c>
      <c r="D35" s="86" t="s">
        <v>111</v>
      </c>
      <c r="E35" s="88" t="s">
        <v>112</v>
      </c>
      <c r="F35" s="86" t="s">
        <v>369</v>
      </c>
    </row>
    <row r="36" spans="1:6">
      <c r="A36" s="85">
        <v>0.557755</v>
      </c>
      <c r="B36" s="85">
        <v>122.96634</v>
      </c>
      <c r="C36" s="57" t="s">
        <v>6</v>
      </c>
      <c r="D36" s="85" t="s">
        <v>32</v>
      </c>
      <c r="E36" s="87" t="s">
        <v>33</v>
      </c>
      <c r="F36" s="85" t="s">
        <v>369</v>
      </c>
    </row>
    <row r="37" spans="1:6">
      <c r="A37" s="86">
        <v>0.55782830000000005</v>
      </c>
      <c r="B37" s="86">
        <v>122.966145</v>
      </c>
      <c r="C37" s="57" t="s">
        <v>6</v>
      </c>
      <c r="D37" s="86" t="s">
        <v>198</v>
      </c>
      <c r="E37" s="88" t="s">
        <v>120</v>
      </c>
      <c r="F37" s="86" t="s">
        <v>369</v>
      </c>
    </row>
    <row r="38" spans="1:6">
      <c r="A38" s="85">
        <v>0.5578649</v>
      </c>
      <c r="B38" s="85">
        <v>122.96616299999999</v>
      </c>
      <c r="C38" s="57" t="s">
        <v>6</v>
      </c>
      <c r="D38" s="85" t="s">
        <v>198</v>
      </c>
      <c r="E38" s="87" t="s">
        <v>120</v>
      </c>
      <c r="F38" s="85" t="s">
        <v>369</v>
      </c>
    </row>
    <row r="39" spans="1:6" ht="27.6">
      <c r="A39" s="86">
        <v>0.55245999999999995</v>
      </c>
      <c r="B39" s="86">
        <v>122.979845</v>
      </c>
      <c r="C39" s="57" t="s">
        <v>6</v>
      </c>
      <c r="D39" s="86" t="s">
        <v>266</v>
      </c>
      <c r="E39" s="88" t="s">
        <v>195</v>
      </c>
      <c r="F39" s="86" t="s">
        <v>369</v>
      </c>
    </row>
    <row r="40" spans="1:6">
      <c r="A40" s="85">
        <v>0.55794160000000004</v>
      </c>
      <c r="B40" s="85">
        <v>122.965976</v>
      </c>
      <c r="C40" s="57" t="s">
        <v>6</v>
      </c>
      <c r="D40" s="85" t="s">
        <v>111</v>
      </c>
      <c r="E40" s="87" t="s">
        <v>112</v>
      </c>
      <c r="F40" s="85" t="s">
        <v>369</v>
      </c>
    </row>
    <row r="41" spans="1:6">
      <c r="A41" s="86">
        <v>0.55802160000000001</v>
      </c>
      <c r="B41" s="86">
        <v>122.96576159999999</v>
      </c>
      <c r="C41" s="57" t="s">
        <v>6</v>
      </c>
      <c r="D41" s="86" t="s">
        <v>290</v>
      </c>
      <c r="E41" s="88" t="s">
        <v>291</v>
      </c>
      <c r="F41" s="86" t="s">
        <v>369</v>
      </c>
    </row>
    <row r="42" spans="1:6">
      <c r="A42" s="85">
        <v>0.55801489999999998</v>
      </c>
      <c r="B42" s="85">
        <v>122.96566</v>
      </c>
      <c r="C42" s="57" t="s">
        <v>6</v>
      </c>
      <c r="D42" s="85" t="s">
        <v>37</v>
      </c>
      <c r="E42" s="87" t="s">
        <v>38</v>
      </c>
      <c r="F42" s="85" t="s">
        <v>369</v>
      </c>
    </row>
    <row r="43" spans="1:6">
      <c r="A43" s="86">
        <v>0.55815999999999999</v>
      </c>
      <c r="B43" s="86">
        <v>122.96517830000001</v>
      </c>
      <c r="C43" s="57" t="s">
        <v>6</v>
      </c>
      <c r="D43" s="86" t="s">
        <v>37</v>
      </c>
      <c r="E43" s="87" t="s">
        <v>38</v>
      </c>
      <c r="F43" s="86" t="s">
        <v>369</v>
      </c>
    </row>
    <row r="44" spans="1:6">
      <c r="A44" s="85">
        <v>0.55838160000000003</v>
      </c>
      <c r="B44" s="85">
        <v>122.96476</v>
      </c>
      <c r="C44" s="57" t="s">
        <v>6</v>
      </c>
      <c r="D44" s="85" t="s">
        <v>37</v>
      </c>
      <c r="E44" s="87" t="s">
        <v>38</v>
      </c>
      <c r="F44" s="85" t="s">
        <v>371</v>
      </c>
    </row>
    <row r="45" spans="1:6">
      <c r="A45" s="86">
        <v>0.55923160000000005</v>
      </c>
      <c r="B45" s="86">
        <v>122.96223999999999</v>
      </c>
      <c r="C45" s="57" t="s">
        <v>6</v>
      </c>
      <c r="D45" s="86" t="s">
        <v>28</v>
      </c>
      <c r="E45" s="88" t="s">
        <v>29</v>
      </c>
      <c r="F45" s="86" t="s">
        <v>370</v>
      </c>
    </row>
    <row r="46" spans="1:6">
      <c r="A46" s="85">
        <v>0.559643</v>
      </c>
      <c r="B46" s="85">
        <v>122.96120000000001</v>
      </c>
      <c r="C46" s="57" t="s">
        <v>6</v>
      </c>
      <c r="D46" s="85" t="s">
        <v>28</v>
      </c>
      <c r="E46" s="87" t="s">
        <v>29</v>
      </c>
      <c r="F46" s="85" t="s">
        <v>369</v>
      </c>
    </row>
    <row r="47" spans="1:6">
      <c r="A47" s="86">
        <v>0.56059829999999999</v>
      </c>
      <c r="B47" s="86">
        <v>122.95855830000001</v>
      </c>
      <c r="C47" s="57" t="s">
        <v>6</v>
      </c>
      <c r="D47" s="86" t="s">
        <v>32</v>
      </c>
      <c r="E47" s="88" t="s">
        <v>33</v>
      </c>
      <c r="F47" s="86" t="s">
        <v>369</v>
      </c>
    </row>
    <row r="48" spans="1:6">
      <c r="A48" s="85">
        <v>0.56067999999999996</v>
      </c>
      <c r="B48" s="85">
        <v>122.95841900000001</v>
      </c>
      <c r="C48" s="57" t="s">
        <v>6</v>
      </c>
      <c r="D48" s="85" t="s">
        <v>28</v>
      </c>
      <c r="E48" s="87" t="s">
        <v>29</v>
      </c>
      <c r="F48" s="85" t="s">
        <v>369</v>
      </c>
    </row>
    <row r="49" spans="1:6">
      <c r="A49" s="86">
        <v>0.56099500000000002</v>
      </c>
      <c r="B49" s="86">
        <v>122.9576</v>
      </c>
      <c r="C49" s="57" t="s">
        <v>6</v>
      </c>
      <c r="D49" s="86" t="s">
        <v>35</v>
      </c>
      <c r="E49" s="88" t="s">
        <v>36</v>
      </c>
      <c r="F49" s="86" t="s">
        <v>369</v>
      </c>
    </row>
    <row r="50" spans="1:6">
      <c r="A50" s="85">
        <v>0.56105300000000002</v>
      </c>
      <c r="B50" s="85">
        <v>122.9573516</v>
      </c>
      <c r="C50" s="57" t="s">
        <v>6</v>
      </c>
      <c r="D50" s="85" t="s">
        <v>28</v>
      </c>
      <c r="E50" s="87" t="s">
        <v>29</v>
      </c>
      <c r="F50" s="85" t="s">
        <v>369</v>
      </c>
    </row>
    <row r="51" spans="1:6">
      <c r="A51" s="86">
        <v>0.56150299999999997</v>
      </c>
      <c r="B51" s="86">
        <v>122.956245</v>
      </c>
      <c r="C51" s="57" t="s">
        <v>6</v>
      </c>
      <c r="D51" s="86" t="s">
        <v>28</v>
      </c>
      <c r="E51" s="88" t="s">
        <v>29</v>
      </c>
      <c r="F51" s="86" t="s">
        <v>369</v>
      </c>
    </row>
    <row r="52" spans="1:6">
      <c r="A52" s="85">
        <v>0.56191500000000005</v>
      </c>
      <c r="B52" s="85">
        <v>122.95517599999999</v>
      </c>
      <c r="C52" s="57" t="s">
        <v>6</v>
      </c>
      <c r="D52" s="85" t="s">
        <v>85</v>
      </c>
      <c r="E52" s="87" t="s">
        <v>372</v>
      </c>
      <c r="F52" s="85" t="s">
        <v>371</v>
      </c>
    </row>
    <row r="53" spans="1:6" ht="27.6">
      <c r="A53" s="86">
        <v>0.56262500000000004</v>
      </c>
      <c r="B53" s="86">
        <v>122.9531283</v>
      </c>
      <c r="C53" s="57" t="s">
        <v>6</v>
      </c>
      <c r="D53" s="86" t="s">
        <v>57</v>
      </c>
      <c r="E53" s="87" t="s">
        <v>58</v>
      </c>
      <c r="F53" s="86" t="s">
        <v>369</v>
      </c>
    </row>
    <row r="54" spans="1:6">
      <c r="A54" s="85">
        <v>0.56274159999999995</v>
      </c>
      <c r="B54" s="85">
        <v>122.95287</v>
      </c>
      <c r="C54" s="57" t="s">
        <v>6</v>
      </c>
      <c r="D54" s="86" t="s">
        <v>55</v>
      </c>
      <c r="E54" s="87" t="s">
        <v>366</v>
      </c>
      <c r="F54" s="85" t="s">
        <v>369</v>
      </c>
    </row>
    <row r="55" spans="1:6" ht="27.6">
      <c r="A55" s="86">
        <v>0.56313599999999997</v>
      </c>
      <c r="B55" s="86">
        <v>122.952125</v>
      </c>
      <c r="C55" s="57" t="s">
        <v>6</v>
      </c>
      <c r="D55" s="86" t="s">
        <v>57</v>
      </c>
      <c r="E55" s="87" t="s">
        <v>58</v>
      </c>
      <c r="F55" s="86" t="s">
        <v>370</v>
      </c>
    </row>
    <row r="56" spans="1:6">
      <c r="A56" s="85">
        <v>0.56334300000000004</v>
      </c>
      <c r="B56" s="85">
        <v>122.95174900000001</v>
      </c>
      <c r="C56" s="57" t="s">
        <v>6</v>
      </c>
      <c r="D56" s="85" t="s">
        <v>55</v>
      </c>
      <c r="E56" s="87" t="s">
        <v>366</v>
      </c>
      <c r="F56" s="85" t="s">
        <v>371</v>
      </c>
    </row>
    <row r="57" spans="1:6">
      <c r="A57" s="86">
        <v>0.56346300000000005</v>
      </c>
      <c r="B57" s="86">
        <v>122.95149600000001</v>
      </c>
      <c r="C57" s="57" t="s">
        <v>6</v>
      </c>
      <c r="D57" s="86" t="s">
        <v>37</v>
      </c>
      <c r="E57" s="87" t="s">
        <v>38</v>
      </c>
      <c r="F57" s="86" t="s">
        <v>369</v>
      </c>
    </row>
    <row r="58" spans="1:6">
      <c r="A58" s="85">
        <v>0.56411489999999997</v>
      </c>
      <c r="B58" s="85">
        <v>122.9504616</v>
      </c>
      <c r="C58" s="57" t="s">
        <v>6</v>
      </c>
      <c r="D58" s="85" t="s">
        <v>37</v>
      </c>
      <c r="E58" s="87" t="s">
        <v>38</v>
      </c>
      <c r="F58" s="85" t="s">
        <v>369</v>
      </c>
    </row>
    <row r="59" spans="1:6">
      <c r="A59" s="86">
        <v>0.56428160000000005</v>
      </c>
      <c r="B59" s="86">
        <v>122.95015600000001</v>
      </c>
      <c r="C59" s="57" t="s">
        <v>6</v>
      </c>
      <c r="D59" s="86" t="s">
        <v>28</v>
      </c>
      <c r="E59" s="88" t="s">
        <v>29</v>
      </c>
      <c r="F59" s="86" t="s">
        <v>370</v>
      </c>
    </row>
    <row r="60" spans="1:6">
      <c r="A60" s="36">
        <v>0.56442829999999999</v>
      </c>
      <c r="B60" s="36">
        <v>122.949893</v>
      </c>
      <c r="C60" s="57" t="s">
        <v>6</v>
      </c>
      <c r="D60" s="36" t="s">
        <v>37</v>
      </c>
      <c r="E60" s="48" t="s">
        <v>38</v>
      </c>
      <c r="F60" s="36" t="s">
        <v>369</v>
      </c>
    </row>
    <row r="61" spans="1:6">
      <c r="A61" s="65"/>
      <c r="B61" s="65"/>
      <c r="C61" s="57"/>
      <c r="D61" s="65"/>
      <c r="E61" s="61"/>
      <c r="F61" s="65"/>
    </row>
    <row r="62" spans="1:6">
      <c r="A62" s="65"/>
      <c r="B62" s="65"/>
      <c r="C62" s="57"/>
      <c r="D62" s="65"/>
      <c r="E62" s="61"/>
      <c r="F62" s="65"/>
    </row>
    <row r="63" spans="1:6">
      <c r="A63" s="65"/>
      <c r="B63" s="65"/>
      <c r="C63" s="57"/>
      <c r="D63" s="65"/>
      <c r="E63" s="61"/>
      <c r="F63" s="65"/>
    </row>
    <row r="64" spans="1:6">
      <c r="A64" s="65"/>
      <c r="B64" s="65"/>
      <c r="C64" s="57"/>
      <c r="D64" s="65"/>
      <c r="E64" s="61"/>
      <c r="F64" s="65"/>
    </row>
    <row r="65" spans="1:6">
      <c r="A65" s="65"/>
      <c r="B65" s="65"/>
      <c r="C65" s="57"/>
      <c r="D65" s="65"/>
      <c r="E65" s="61"/>
      <c r="F65" s="65"/>
    </row>
    <row r="66" spans="1:6">
      <c r="A66" s="65"/>
      <c r="B66" s="65"/>
      <c r="C66" s="57"/>
      <c r="D66" s="65"/>
      <c r="E66" s="61"/>
      <c r="F66" s="65"/>
    </row>
    <row r="67" spans="1:6">
      <c r="A67" s="65"/>
      <c r="B67" s="65"/>
      <c r="C67" s="57"/>
      <c r="D67" s="65"/>
      <c r="E67" s="61"/>
      <c r="F67" s="65"/>
    </row>
    <row r="68" spans="1:6">
      <c r="A68" s="65"/>
      <c r="B68" s="65"/>
      <c r="C68" s="57"/>
      <c r="D68" s="65"/>
      <c r="E68" s="61"/>
      <c r="F68" s="65"/>
    </row>
    <row r="69" spans="1:6">
      <c r="A69" s="65"/>
      <c r="B69" s="65"/>
      <c r="C69" s="57"/>
      <c r="D69" s="65"/>
      <c r="E69" s="61"/>
      <c r="F69" s="65"/>
    </row>
    <row r="70" spans="1:6">
      <c r="A70" s="65"/>
      <c r="B70" s="65"/>
      <c r="C70" s="57"/>
      <c r="D70" s="65"/>
      <c r="E70" s="61"/>
      <c r="F70" s="65"/>
    </row>
    <row r="71" spans="1:6">
      <c r="A71" s="65"/>
      <c r="B71" s="65"/>
      <c r="C71" s="57"/>
      <c r="D71" s="65"/>
      <c r="E71" s="61"/>
      <c r="F71" s="65"/>
    </row>
    <row r="72" spans="1:6">
      <c r="A72" s="65"/>
      <c r="B72" s="65"/>
      <c r="C72" s="57"/>
      <c r="D72" s="65"/>
      <c r="E72" s="61"/>
      <c r="F72" s="65"/>
    </row>
    <row r="73" spans="1:6">
      <c r="A73" s="65"/>
      <c r="B73" s="65"/>
      <c r="C73" s="57"/>
      <c r="D73" s="65"/>
      <c r="E73" s="61"/>
      <c r="F73" s="65"/>
    </row>
    <row r="74" spans="1:6">
      <c r="A74" s="65"/>
      <c r="B74" s="65"/>
      <c r="C74" s="57"/>
      <c r="D74" s="65"/>
      <c r="E74" s="61"/>
      <c r="F74" s="65"/>
    </row>
    <row r="75" spans="1:6">
      <c r="A75" s="65"/>
      <c r="B75" s="65"/>
      <c r="C75" s="57"/>
      <c r="D75" s="65"/>
      <c r="E75" s="61"/>
      <c r="F75" s="65"/>
    </row>
    <row r="76" spans="1:6">
      <c r="A76" s="65"/>
      <c r="B76" s="65"/>
      <c r="C76" s="57"/>
      <c r="D76" s="65"/>
      <c r="E76" s="61"/>
      <c r="F76" s="65"/>
    </row>
    <row r="77" spans="1:6">
      <c r="A77" s="65"/>
      <c r="B77" s="65"/>
      <c r="C77" s="57"/>
      <c r="D77" s="65"/>
      <c r="E77" s="61"/>
      <c r="F77" s="65"/>
    </row>
    <row r="78" spans="1:6">
      <c r="A78" s="65"/>
      <c r="B78" s="65"/>
      <c r="C78" s="57"/>
      <c r="D78" s="65"/>
      <c r="E78" s="61"/>
      <c r="F78" s="65"/>
    </row>
    <row r="79" spans="1:6">
      <c r="A79" s="65"/>
      <c r="B79" s="65"/>
      <c r="C79" s="57"/>
      <c r="D79" s="65"/>
      <c r="E79" s="61"/>
      <c r="F79" s="65"/>
    </row>
    <row r="80" spans="1:6">
      <c r="A80" s="65"/>
      <c r="B80" s="65"/>
      <c r="C80" s="57"/>
      <c r="D80" s="65"/>
      <c r="E80" s="61"/>
      <c r="F80" s="65"/>
    </row>
    <row r="81" spans="1:6">
      <c r="A81" s="65"/>
      <c r="B81" s="65"/>
      <c r="C81" s="57"/>
      <c r="D81" s="65"/>
      <c r="E81" s="61"/>
      <c r="F81" s="65"/>
    </row>
    <row r="82" spans="1:6">
      <c r="A82" s="65"/>
      <c r="B82" s="65"/>
      <c r="C82" s="57"/>
      <c r="D82" s="65"/>
      <c r="E82" s="61"/>
      <c r="F82" s="65"/>
    </row>
    <row r="83" spans="1:6">
      <c r="A83" s="65"/>
      <c r="B83" s="65"/>
      <c r="C83" s="57"/>
      <c r="D83" s="65"/>
      <c r="E83" s="61"/>
      <c r="F83" s="65"/>
    </row>
    <row r="84" spans="1:6">
      <c r="A84" s="65"/>
      <c r="B84" s="65"/>
      <c r="C84" s="57"/>
      <c r="D84" s="65"/>
      <c r="E84" s="61"/>
      <c r="F84" s="65"/>
    </row>
    <row r="85" spans="1:6">
      <c r="A85" s="65"/>
      <c r="B85" s="65"/>
      <c r="C85" s="57"/>
      <c r="D85" s="65"/>
      <c r="E85" s="61"/>
      <c r="F85" s="65"/>
    </row>
    <row r="86" spans="1:6">
      <c r="A86" s="65"/>
      <c r="B86" s="65"/>
      <c r="C86" s="57"/>
      <c r="D86" s="65"/>
      <c r="E86" s="61"/>
      <c r="F86" s="65"/>
    </row>
  </sheetData>
  <mergeCells count="1">
    <mergeCell ref="A1:F1"/>
  </mergeCells>
  <phoneticPr fontId="10" type="noConversion"/>
  <pageMargins left="0.7" right="0.7" top="0.75" bottom="0.75" header="0.3" footer="0.3"/>
  <pageSetup scale="3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EDF1-5C6C-40CA-B6AF-BD925492A136}">
  <sheetPr>
    <pageSetUpPr fitToPage="1"/>
  </sheetPr>
  <dimension ref="A1:J275"/>
  <sheetViews>
    <sheetView view="pageBreakPreview" zoomScaleNormal="85" zoomScaleSheetLayoutView="100" workbookViewId="0">
      <selection activeCell="F79" sqref="F79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0" ht="23.4">
      <c r="A1" s="124" t="s">
        <v>375</v>
      </c>
      <c r="B1" s="124"/>
      <c r="C1" s="124"/>
      <c r="D1" s="124"/>
      <c r="E1" s="124"/>
      <c r="F1" s="124"/>
    </row>
    <row r="2" spans="1:10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G2" s="27"/>
      <c r="H2" s="27"/>
      <c r="I2" s="27"/>
      <c r="J2" s="27"/>
    </row>
    <row r="3" spans="1:10">
      <c r="A3" s="86">
        <v>0.56513999999999998</v>
      </c>
      <c r="B3" s="86">
        <v>122.94880499999999</v>
      </c>
      <c r="C3" s="57" t="s">
        <v>6</v>
      </c>
      <c r="D3" s="86" t="s">
        <v>364</v>
      </c>
      <c r="E3" s="87" t="s">
        <v>38</v>
      </c>
      <c r="F3" s="86" t="s">
        <v>369</v>
      </c>
    </row>
    <row r="4" spans="1:10">
      <c r="A4" s="85">
        <v>0.56608159999999996</v>
      </c>
      <c r="B4" s="85">
        <v>122.94699</v>
      </c>
      <c r="C4" s="57" t="s">
        <v>6</v>
      </c>
      <c r="D4" s="85" t="s">
        <v>363</v>
      </c>
      <c r="E4" s="87" t="s">
        <v>40</v>
      </c>
      <c r="F4" s="85" t="s">
        <v>369</v>
      </c>
    </row>
    <row r="5" spans="1:10">
      <c r="A5" s="86">
        <v>0.566496</v>
      </c>
      <c r="B5" s="86">
        <v>122.946335</v>
      </c>
      <c r="C5" s="57" t="s">
        <v>6</v>
      </c>
      <c r="D5" s="86" t="s">
        <v>363</v>
      </c>
      <c r="E5" s="87" t="s">
        <v>40</v>
      </c>
      <c r="F5" s="86" t="s">
        <v>369</v>
      </c>
    </row>
    <row r="6" spans="1:10">
      <c r="A6" s="85">
        <v>0.56679299999999999</v>
      </c>
      <c r="B6" s="85">
        <v>122.9458116</v>
      </c>
      <c r="C6" s="57" t="s">
        <v>6</v>
      </c>
      <c r="D6" s="85" t="s">
        <v>363</v>
      </c>
      <c r="E6" s="87" t="s">
        <v>29</v>
      </c>
      <c r="F6" s="85" t="s">
        <v>370</v>
      </c>
    </row>
    <row r="7" spans="1:10">
      <c r="A7" s="90">
        <v>0.5671216</v>
      </c>
      <c r="B7" s="86">
        <v>122.945043</v>
      </c>
      <c r="C7" s="57" t="s">
        <v>6</v>
      </c>
      <c r="D7" s="86" t="s">
        <v>363</v>
      </c>
      <c r="E7" s="87" t="s">
        <v>366</v>
      </c>
      <c r="F7" s="86" t="s">
        <v>369</v>
      </c>
    </row>
    <row r="8" spans="1:10">
      <c r="A8" s="85">
        <v>0.56726299999999996</v>
      </c>
      <c r="B8" s="85">
        <v>122.94481159999999</v>
      </c>
      <c r="C8" s="57" t="s">
        <v>6</v>
      </c>
      <c r="D8" s="85" t="s">
        <v>364</v>
      </c>
      <c r="E8" s="87" t="s">
        <v>38</v>
      </c>
      <c r="F8" s="85" t="s">
        <v>369</v>
      </c>
    </row>
    <row r="9" spans="1:10">
      <c r="A9" s="86">
        <v>0.56765160000000003</v>
      </c>
      <c r="B9" s="86">
        <v>122.9440649</v>
      </c>
      <c r="C9" s="57" t="s">
        <v>6</v>
      </c>
      <c r="D9" s="86" t="s">
        <v>363</v>
      </c>
      <c r="E9" s="87" t="s">
        <v>366</v>
      </c>
      <c r="F9" s="86" t="s">
        <v>369</v>
      </c>
    </row>
    <row r="10" spans="1:10">
      <c r="A10" s="85">
        <v>0.56772999999999996</v>
      </c>
      <c r="B10" s="85">
        <v>122.94391830000001</v>
      </c>
      <c r="C10" s="57" t="s">
        <v>6</v>
      </c>
      <c r="D10" s="85" t="s">
        <v>364</v>
      </c>
      <c r="E10" s="87" t="s">
        <v>38</v>
      </c>
      <c r="F10" s="85" t="s">
        <v>369</v>
      </c>
    </row>
    <row r="11" spans="1:10">
      <c r="A11" s="86">
        <v>0.56986000000000003</v>
      </c>
      <c r="B11" s="86">
        <v>122.939583</v>
      </c>
      <c r="C11" s="57" t="s">
        <v>6</v>
      </c>
      <c r="D11" s="86" t="s">
        <v>363</v>
      </c>
      <c r="E11" s="87" t="s">
        <v>40</v>
      </c>
      <c r="F11" s="86" t="s">
        <v>369</v>
      </c>
    </row>
    <row r="12" spans="1:10">
      <c r="A12" s="85">
        <v>0.57001159999999995</v>
      </c>
      <c r="B12" s="85">
        <v>122.93929300000001</v>
      </c>
      <c r="C12" s="57" t="s">
        <v>6</v>
      </c>
      <c r="D12" s="85" t="s">
        <v>363</v>
      </c>
      <c r="E12" s="87" t="s">
        <v>33</v>
      </c>
      <c r="F12" s="85" t="s">
        <v>369</v>
      </c>
    </row>
    <row r="13" spans="1:10">
      <c r="A13" s="86">
        <v>0.57027499999999998</v>
      </c>
      <c r="B13" s="86">
        <v>122.938846</v>
      </c>
      <c r="C13" s="57" t="s">
        <v>6</v>
      </c>
      <c r="D13" s="86" t="s">
        <v>364</v>
      </c>
      <c r="E13" s="87" t="s">
        <v>38</v>
      </c>
      <c r="F13" s="86" t="s">
        <v>369</v>
      </c>
    </row>
    <row r="14" spans="1:10">
      <c r="A14" s="85">
        <v>0.57035159999999996</v>
      </c>
      <c r="B14" s="85">
        <v>122.938686</v>
      </c>
      <c r="C14" s="57" t="s">
        <v>6</v>
      </c>
      <c r="D14" s="85" t="s">
        <v>363</v>
      </c>
      <c r="E14" s="87" t="s">
        <v>40</v>
      </c>
      <c r="F14" s="85" t="s">
        <v>371</v>
      </c>
    </row>
    <row r="15" spans="1:10">
      <c r="A15" s="86">
        <v>0.57054499999999997</v>
      </c>
      <c r="B15" s="86">
        <v>122.9383483</v>
      </c>
      <c r="C15" s="57" t="s">
        <v>6</v>
      </c>
      <c r="D15" s="86" t="s">
        <v>363</v>
      </c>
      <c r="E15" s="88" t="s">
        <v>36</v>
      </c>
      <c r="F15" s="86" t="s">
        <v>369</v>
      </c>
    </row>
    <row r="16" spans="1:10">
      <c r="A16" s="85">
        <v>0.57063600000000003</v>
      </c>
      <c r="B16" s="85">
        <v>122.93819000000001</v>
      </c>
      <c r="C16" s="57" t="s">
        <v>6</v>
      </c>
      <c r="D16" s="85" t="s">
        <v>364</v>
      </c>
      <c r="E16" s="87" t="s">
        <v>38</v>
      </c>
      <c r="F16" s="85" t="s">
        <v>369</v>
      </c>
    </row>
    <row r="17" spans="1:6">
      <c r="A17" s="86">
        <v>0.57260599999999995</v>
      </c>
      <c r="B17" s="86">
        <v>122.9339849</v>
      </c>
      <c r="C17" s="57" t="s">
        <v>6</v>
      </c>
      <c r="D17" s="86" t="s">
        <v>363</v>
      </c>
      <c r="E17" s="88" t="s">
        <v>29</v>
      </c>
      <c r="F17" s="86" t="s">
        <v>370</v>
      </c>
    </row>
    <row r="18" spans="1:6" ht="27.6">
      <c r="A18" s="85">
        <v>0.57319600000000004</v>
      </c>
      <c r="B18" s="85">
        <v>122.932773</v>
      </c>
      <c r="C18" s="57" t="s">
        <v>6</v>
      </c>
      <c r="D18" s="85" t="s">
        <v>363</v>
      </c>
      <c r="E18" s="87" t="s">
        <v>84</v>
      </c>
      <c r="F18" s="85" t="s">
        <v>370</v>
      </c>
    </row>
    <row r="19" spans="1:6">
      <c r="A19" s="86">
        <v>0.57328500000000004</v>
      </c>
      <c r="B19" s="86">
        <v>122.932603</v>
      </c>
      <c r="C19" s="57" t="s">
        <v>6</v>
      </c>
      <c r="D19" s="86" t="s">
        <v>363</v>
      </c>
      <c r="E19" s="87" t="s">
        <v>366</v>
      </c>
      <c r="F19" s="86" t="s">
        <v>369</v>
      </c>
    </row>
    <row r="20" spans="1:6" ht="27.6">
      <c r="A20" s="85">
        <v>0.57343500000000003</v>
      </c>
      <c r="B20" s="85">
        <v>122.932326</v>
      </c>
      <c r="C20" s="57" t="s">
        <v>6</v>
      </c>
      <c r="D20" s="85" t="s">
        <v>363</v>
      </c>
      <c r="E20" s="87" t="s">
        <v>195</v>
      </c>
      <c r="F20" s="85" t="s">
        <v>369</v>
      </c>
    </row>
    <row r="21" spans="1:6">
      <c r="A21" s="86">
        <v>0.57352300000000001</v>
      </c>
      <c r="B21" s="86">
        <v>122.93213489999999</v>
      </c>
      <c r="C21" s="57" t="s">
        <v>6</v>
      </c>
      <c r="D21" s="86" t="s">
        <v>373</v>
      </c>
      <c r="E21" s="88" t="s">
        <v>291</v>
      </c>
      <c r="F21" s="86" t="s">
        <v>370</v>
      </c>
    </row>
    <row r="22" spans="1:6">
      <c r="A22" s="85">
        <v>0.57359599999999999</v>
      </c>
      <c r="B22" s="85">
        <v>122.93200830000001</v>
      </c>
      <c r="C22" s="57" t="s">
        <v>6</v>
      </c>
      <c r="D22" s="85" t="s">
        <v>373</v>
      </c>
      <c r="E22" s="87" t="s">
        <v>112</v>
      </c>
      <c r="F22" s="85" t="s">
        <v>369</v>
      </c>
    </row>
    <row r="23" spans="1:6">
      <c r="A23" s="86">
        <v>0.57369499999999995</v>
      </c>
      <c r="B23" s="86">
        <v>122.931785</v>
      </c>
      <c r="C23" s="57" t="s">
        <v>6</v>
      </c>
      <c r="D23" s="86" t="s">
        <v>363</v>
      </c>
      <c r="E23" s="87" t="s">
        <v>366</v>
      </c>
      <c r="F23" s="86" t="s">
        <v>369</v>
      </c>
    </row>
    <row r="24" spans="1:6">
      <c r="A24" s="85">
        <v>0.57374599999999998</v>
      </c>
      <c r="B24" s="85">
        <v>122.9317216</v>
      </c>
      <c r="C24" s="57" t="s">
        <v>6</v>
      </c>
      <c r="D24" s="85" t="s">
        <v>364</v>
      </c>
      <c r="E24" s="87" t="s">
        <v>120</v>
      </c>
      <c r="F24" s="85" t="s">
        <v>369</v>
      </c>
    </row>
    <row r="25" spans="1:6">
      <c r="A25" s="86">
        <v>0.57375600000000004</v>
      </c>
      <c r="B25" s="86">
        <v>122.9316716</v>
      </c>
      <c r="C25" s="57" t="s">
        <v>6</v>
      </c>
      <c r="D25" s="86" t="s">
        <v>364</v>
      </c>
      <c r="E25" s="88" t="s">
        <v>120</v>
      </c>
      <c r="F25" s="86" t="s">
        <v>369</v>
      </c>
    </row>
    <row r="26" spans="1:6">
      <c r="A26" s="85">
        <v>0.57387299999999997</v>
      </c>
      <c r="B26" s="85">
        <v>122.93151829999999</v>
      </c>
      <c r="C26" s="57" t="s">
        <v>6</v>
      </c>
      <c r="D26" s="85" t="s">
        <v>373</v>
      </c>
      <c r="E26" s="87" t="s">
        <v>112</v>
      </c>
      <c r="F26" s="85" t="s">
        <v>369</v>
      </c>
    </row>
    <row r="27" spans="1:6">
      <c r="A27" s="86">
        <v>0.57399160000000005</v>
      </c>
      <c r="B27" s="86">
        <v>122.93132490000001</v>
      </c>
      <c r="C27" s="57" t="s">
        <v>6</v>
      </c>
      <c r="D27" s="86" t="s">
        <v>373</v>
      </c>
      <c r="E27" s="88" t="s">
        <v>291</v>
      </c>
      <c r="F27" s="86" t="s">
        <v>369</v>
      </c>
    </row>
    <row r="28" spans="1:6" ht="27.6">
      <c r="A28" s="85">
        <v>0.57409160000000004</v>
      </c>
      <c r="B28" s="85">
        <v>122.93112000000001</v>
      </c>
      <c r="C28" s="57" t="s">
        <v>6</v>
      </c>
      <c r="D28" s="85" t="s">
        <v>363</v>
      </c>
      <c r="E28" s="87" t="s">
        <v>195</v>
      </c>
      <c r="F28" s="85" t="s">
        <v>369</v>
      </c>
    </row>
    <row r="29" spans="1:6">
      <c r="A29" s="86">
        <v>0.57625999999999999</v>
      </c>
      <c r="B29" s="86">
        <v>122.9269283</v>
      </c>
      <c r="C29" s="57" t="s">
        <v>6</v>
      </c>
      <c r="D29" s="86" t="s">
        <v>364</v>
      </c>
      <c r="E29" s="87" t="s">
        <v>38</v>
      </c>
      <c r="F29" s="86" t="s">
        <v>369</v>
      </c>
    </row>
    <row r="30" spans="1:6">
      <c r="A30" s="85">
        <v>0.57694829999999997</v>
      </c>
      <c r="B30" s="85">
        <v>122.92636299999999</v>
      </c>
      <c r="C30" s="57" t="s">
        <v>6</v>
      </c>
      <c r="D30" s="85" t="s">
        <v>363</v>
      </c>
      <c r="E30" s="87" t="s">
        <v>73</v>
      </c>
      <c r="F30" s="85" t="s">
        <v>369</v>
      </c>
    </row>
    <row r="31" spans="1:6">
      <c r="A31" s="86">
        <v>0.57708499999999996</v>
      </c>
      <c r="B31" s="86">
        <v>122.92627160000001</v>
      </c>
      <c r="C31" s="57" t="s">
        <v>6</v>
      </c>
      <c r="D31" s="86" t="s">
        <v>364</v>
      </c>
      <c r="E31" s="87" t="s">
        <v>38</v>
      </c>
      <c r="F31" s="86" t="s">
        <v>369</v>
      </c>
    </row>
    <row r="32" spans="1:6">
      <c r="A32" s="85">
        <v>0.58118300000000001</v>
      </c>
      <c r="B32" s="85">
        <v>122.92328999999999</v>
      </c>
      <c r="C32" s="57" t="s">
        <v>6</v>
      </c>
      <c r="D32" s="85" t="s">
        <v>364</v>
      </c>
      <c r="E32" s="87" t="s">
        <v>38</v>
      </c>
      <c r="F32" s="85" t="s">
        <v>369</v>
      </c>
    </row>
    <row r="33" spans="1:6">
      <c r="A33" s="86">
        <v>0.58145999999999998</v>
      </c>
      <c r="B33" s="86">
        <v>122.923063</v>
      </c>
      <c r="C33" s="57" t="s">
        <v>6</v>
      </c>
      <c r="D33" s="86" t="s">
        <v>363</v>
      </c>
      <c r="E33" s="88" t="s">
        <v>36</v>
      </c>
      <c r="F33" s="86" t="s">
        <v>369</v>
      </c>
    </row>
    <row r="34" spans="1:6">
      <c r="A34" s="85">
        <v>0.58179999999999998</v>
      </c>
      <c r="B34" s="85">
        <v>122.922855</v>
      </c>
      <c r="C34" s="57" t="s">
        <v>6</v>
      </c>
      <c r="D34" s="85" t="s">
        <v>364</v>
      </c>
      <c r="E34" s="87" t="s">
        <v>38</v>
      </c>
      <c r="F34" s="85" t="s">
        <v>369</v>
      </c>
    </row>
    <row r="35" spans="1:6">
      <c r="A35" s="86">
        <v>0.58204500000000003</v>
      </c>
      <c r="B35" s="86">
        <v>122.92261499999999</v>
      </c>
      <c r="C35" s="57" t="s">
        <v>6</v>
      </c>
      <c r="D35" s="86" t="s">
        <v>363</v>
      </c>
      <c r="E35" s="87" t="s">
        <v>40</v>
      </c>
      <c r="F35" s="86" t="s">
        <v>369</v>
      </c>
    </row>
    <row r="36" spans="1:6">
      <c r="A36" s="85">
        <v>0.58243</v>
      </c>
      <c r="B36" s="85">
        <v>122.922343</v>
      </c>
      <c r="C36" s="57" t="s">
        <v>6</v>
      </c>
      <c r="D36" s="85" t="s">
        <v>363</v>
      </c>
      <c r="E36" s="87" t="s">
        <v>33</v>
      </c>
      <c r="F36" s="85" t="s">
        <v>369</v>
      </c>
    </row>
    <row r="37" spans="1:6">
      <c r="A37" s="86">
        <v>0.58281830000000001</v>
      </c>
      <c r="B37" s="86">
        <v>122.9220816</v>
      </c>
      <c r="C37" s="57" t="s">
        <v>6</v>
      </c>
      <c r="D37" s="86" t="s">
        <v>363</v>
      </c>
      <c r="E37" s="87" t="s">
        <v>40</v>
      </c>
      <c r="F37" s="86" t="s">
        <v>369</v>
      </c>
    </row>
    <row r="38" spans="1:6">
      <c r="A38" s="85">
        <v>0.58714500000000003</v>
      </c>
      <c r="B38" s="85">
        <v>122.91898</v>
      </c>
      <c r="C38" s="57" t="s">
        <v>6</v>
      </c>
      <c r="D38" s="85" t="s">
        <v>364</v>
      </c>
      <c r="E38" s="87" t="s">
        <v>38</v>
      </c>
      <c r="F38" s="85" t="s">
        <v>369</v>
      </c>
    </row>
    <row r="39" spans="1:6">
      <c r="A39" s="86">
        <v>0.59015300000000004</v>
      </c>
      <c r="B39" s="86">
        <v>122.91670000000001</v>
      </c>
      <c r="C39" s="57" t="s">
        <v>6</v>
      </c>
      <c r="D39" s="86" t="s">
        <v>364</v>
      </c>
      <c r="E39" s="87" t="s">
        <v>38</v>
      </c>
      <c r="F39" s="86" t="s">
        <v>370</v>
      </c>
    </row>
    <row r="40" spans="1:6" ht="27.6">
      <c r="A40" s="85">
        <v>0.59024600000000005</v>
      </c>
      <c r="B40" s="85">
        <v>122.916625</v>
      </c>
      <c r="C40" s="57" t="s">
        <v>6</v>
      </c>
      <c r="D40" s="85" t="s">
        <v>363</v>
      </c>
      <c r="E40" s="87" t="s">
        <v>195</v>
      </c>
      <c r="F40" s="85" t="s">
        <v>369</v>
      </c>
    </row>
    <row r="41" spans="1:6">
      <c r="A41" s="86">
        <v>0.59037830000000002</v>
      </c>
      <c r="B41" s="86">
        <v>122.91652999999999</v>
      </c>
      <c r="C41" s="57" t="s">
        <v>6</v>
      </c>
      <c r="D41" s="86" t="s">
        <v>373</v>
      </c>
      <c r="E41" s="88" t="s">
        <v>291</v>
      </c>
      <c r="F41" s="86" t="s">
        <v>369</v>
      </c>
    </row>
    <row r="42" spans="1:6">
      <c r="A42" s="85">
        <v>0.59054300000000004</v>
      </c>
      <c r="B42" s="85">
        <v>122.91640599999999</v>
      </c>
      <c r="C42" s="57" t="s">
        <v>6</v>
      </c>
      <c r="D42" s="85" t="s">
        <v>373</v>
      </c>
      <c r="E42" s="87" t="s">
        <v>112</v>
      </c>
      <c r="F42" s="85" t="s">
        <v>369</v>
      </c>
    </row>
    <row r="43" spans="1:6">
      <c r="A43" s="86">
        <v>0.59088160000000001</v>
      </c>
      <c r="B43" s="86">
        <v>122.91612600000001</v>
      </c>
      <c r="C43" s="57" t="s">
        <v>6</v>
      </c>
      <c r="D43" s="86" t="s">
        <v>364</v>
      </c>
      <c r="E43" s="88" t="s">
        <v>120</v>
      </c>
      <c r="F43" s="86" t="s">
        <v>369</v>
      </c>
    </row>
    <row r="44" spans="1:6">
      <c r="A44" s="85">
        <v>0.59088160000000001</v>
      </c>
      <c r="B44" s="85">
        <v>122.91612600000001</v>
      </c>
      <c r="C44" s="57" t="s">
        <v>6</v>
      </c>
      <c r="D44" s="85" t="s">
        <v>364</v>
      </c>
      <c r="E44" s="87" t="s">
        <v>120</v>
      </c>
      <c r="F44" s="85" t="s">
        <v>370</v>
      </c>
    </row>
    <row r="45" spans="1:6">
      <c r="A45" s="86">
        <v>0.59107160000000003</v>
      </c>
      <c r="B45" s="86">
        <v>122.916026</v>
      </c>
      <c r="C45" s="57" t="s">
        <v>6</v>
      </c>
      <c r="D45" s="86" t="s">
        <v>373</v>
      </c>
      <c r="E45" s="88" t="s">
        <v>112</v>
      </c>
      <c r="F45" s="86" t="s">
        <v>369</v>
      </c>
    </row>
    <row r="46" spans="1:6">
      <c r="A46" s="85">
        <v>0.59114829999999996</v>
      </c>
      <c r="B46" s="85">
        <v>122.915986</v>
      </c>
      <c r="C46" s="57" t="s">
        <v>6</v>
      </c>
      <c r="D46" s="85" t="s">
        <v>364</v>
      </c>
      <c r="E46" s="87" t="s">
        <v>38</v>
      </c>
      <c r="F46" s="85" t="s">
        <v>369</v>
      </c>
    </row>
    <row r="47" spans="1:6">
      <c r="A47" s="86">
        <v>0.59125300000000003</v>
      </c>
      <c r="B47" s="86">
        <v>122.915925</v>
      </c>
      <c r="C47" s="57" t="s">
        <v>6</v>
      </c>
      <c r="D47" s="86" t="s">
        <v>373</v>
      </c>
      <c r="E47" s="88" t="s">
        <v>291</v>
      </c>
      <c r="F47" s="86" t="s">
        <v>369</v>
      </c>
    </row>
    <row r="48" spans="1:6" ht="27.6">
      <c r="A48" s="85">
        <v>0.59149600000000002</v>
      </c>
      <c r="B48" s="85">
        <v>122.91575829999999</v>
      </c>
      <c r="C48" s="57" t="s">
        <v>6</v>
      </c>
      <c r="D48" s="85" t="s">
        <v>363</v>
      </c>
      <c r="E48" s="87" t="s">
        <v>195</v>
      </c>
      <c r="F48" s="85" t="s">
        <v>369</v>
      </c>
    </row>
    <row r="49" spans="1:6">
      <c r="A49" s="86">
        <v>0.59514829999999996</v>
      </c>
      <c r="B49" s="86">
        <v>122.91301</v>
      </c>
      <c r="C49" s="57" t="s">
        <v>6</v>
      </c>
      <c r="D49" s="86" t="s">
        <v>363</v>
      </c>
      <c r="E49" s="88" t="s">
        <v>36</v>
      </c>
      <c r="F49" s="86" t="s">
        <v>369</v>
      </c>
    </row>
    <row r="50" spans="1:6">
      <c r="A50" s="85">
        <v>0.59562999999999999</v>
      </c>
      <c r="B50" s="85">
        <v>122.91265</v>
      </c>
      <c r="C50" s="57" t="s">
        <v>6</v>
      </c>
      <c r="D50" s="85" t="s">
        <v>363</v>
      </c>
      <c r="E50" s="87" t="s">
        <v>33</v>
      </c>
      <c r="F50" s="85" t="s">
        <v>369</v>
      </c>
    </row>
    <row r="51" spans="1:6">
      <c r="A51" s="86">
        <v>0.59651160000000003</v>
      </c>
      <c r="B51" s="86">
        <v>122.911993</v>
      </c>
      <c r="C51" s="57" t="s">
        <v>6</v>
      </c>
      <c r="D51" s="86" t="s">
        <v>364</v>
      </c>
      <c r="E51" s="87" t="s">
        <v>38</v>
      </c>
      <c r="F51" s="86" t="s">
        <v>369</v>
      </c>
    </row>
    <row r="52" spans="1:6">
      <c r="A52" s="85">
        <v>0.59707299999999996</v>
      </c>
      <c r="B52" s="85">
        <v>122.91160499999999</v>
      </c>
      <c r="C52" s="57" t="s">
        <v>6</v>
      </c>
      <c r="D52" s="85" t="s">
        <v>364</v>
      </c>
      <c r="E52" s="87" t="s">
        <v>38</v>
      </c>
      <c r="F52" s="85" t="s">
        <v>369</v>
      </c>
    </row>
    <row r="53" spans="1:6">
      <c r="A53" s="86">
        <v>0.59960000000000002</v>
      </c>
      <c r="B53" s="86">
        <v>122.909723</v>
      </c>
      <c r="C53" s="57" t="s">
        <v>6</v>
      </c>
      <c r="D53" s="86" t="s">
        <v>363</v>
      </c>
      <c r="E53" s="88" t="s">
        <v>73</v>
      </c>
      <c r="F53" s="86" t="s">
        <v>369</v>
      </c>
    </row>
    <row r="54" spans="1:6">
      <c r="A54" s="85">
        <v>0.60049300000000005</v>
      </c>
      <c r="B54" s="85">
        <v>122.9081216</v>
      </c>
      <c r="C54" s="57" t="s">
        <v>6</v>
      </c>
      <c r="D54" s="85" t="s">
        <v>363</v>
      </c>
      <c r="E54" s="87" t="s">
        <v>67</v>
      </c>
      <c r="F54" s="85" t="s">
        <v>369</v>
      </c>
    </row>
    <row r="55" spans="1:6">
      <c r="A55" s="86">
        <v>0.60063</v>
      </c>
      <c r="B55" s="86">
        <v>122.90752999999999</v>
      </c>
      <c r="C55" s="57" t="s">
        <v>6</v>
      </c>
      <c r="D55" s="86" t="s">
        <v>363</v>
      </c>
      <c r="E55" s="88" t="s">
        <v>36</v>
      </c>
      <c r="F55" s="86" t="s">
        <v>370</v>
      </c>
    </row>
    <row r="56" spans="1:6">
      <c r="A56" s="85">
        <v>0.60095160000000003</v>
      </c>
      <c r="B56" s="85">
        <v>122.905405</v>
      </c>
      <c r="C56" s="57" t="s">
        <v>6</v>
      </c>
      <c r="D56" s="85" t="s">
        <v>364</v>
      </c>
      <c r="E56" s="87" t="s">
        <v>38</v>
      </c>
      <c r="F56" s="85" t="s">
        <v>369</v>
      </c>
    </row>
    <row r="57" spans="1:6">
      <c r="A57" s="86">
        <v>0.60102599999999995</v>
      </c>
      <c r="B57" s="86">
        <v>122.9050316</v>
      </c>
      <c r="C57" s="57" t="s">
        <v>6</v>
      </c>
      <c r="D57" s="86" t="s">
        <v>364</v>
      </c>
      <c r="E57" s="87" t="s">
        <v>38</v>
      </c>
      <c r="F57" s="86" t="s">
        <v>369</v>
      </c>
    </row>
    <row r="58" spans="1:6" ht="27.6">
      <c r="A58" s="85">
        <v>0.60155000000000003</v>
      </c>
      <c r="B58" s="85">
        <v>122.901973</v>
      </c>
      <c r="C58" s="57" t="s">
        <v>6</v>
      </c>
      <c r="D58" s="85" t="s">
        <v>363</v>
      </c>
      <c r="E58" s="87" t="s">
        <v>86</v>
      </c>
      <c r="F58" s="85" t="s">
        <v>370</v>
      </c>
    </row>
    <row r="59" spans="1:6" ht="27.6">
      <c r="A59" s="86">
        <v>0.60171300000000005</v>
      </c>
      <c r="B59" s="86">
        <v>122.900865</v>
      </c>
      <c r="C59" s="57" t="s">
        <v>6</v>
      </c>
      <c r="D59" s="86" t="s">
        <v>363</v>
      </c>
      <c r="E59" s="88" t="s">
        <v>195</v>
      </c>
      <c r="F59" s="86" t="s">
        <v>369</v>
      </c>
    </row>
    <row r="60" spans="1:6">
      <c r="A60" s="85">
        <v>0.60173160000000003</v>
      </c>
      <c r="B60" s="85">
        <v>122.900655</v>
      </c>
      <c r="C60" s="57" t="s">
        <v>6</v>
      </c>
      <c r="D60" s="85" t="s">
        <v>373</v>
      </c>
      <c r="E60" s="87" t="s">
        <v>291</v>
      </c>
      <c r="F60" s="85" t="s">
        <v>369</v>
      </c>
    </row>
    <row r="61" spans="1:6">
      <c r="A61" s="86">
        <v>0.60175829999999997</v>
      </c>
      <c r="B61" s="86">
        <v>122.9005016</v>
      </c>
      <c r="C61" s="57" t="s">
        <v>6</v>
      </c>
      <c r="D61" s="86" t="s">
        <v>373</v>
      </c>
      <c r="E61" s="88" t="s">
        <v>112</v>
      </c>
      <c r="F61" s="86" t="s">
        <v>369</v>
      </c>
    </row>
    <row r="62" spans="1:6">
      <c r="A62" s="85">
        <v>0.60182159999999996</v>
      </c>
      <c r="B62" s="85">
        <v>122.9001049</v>
      </c>
      <c r="C62" s="57" t="s">
        <v>6</v>
      </c>
      <c r="D62" s="85" t="s">
        <v>364</v>
      </c>
      <c r="E62" s="87" t="s">
        <v>120</v>
      </c>
      <c r="F62" s="85" t="s">
        <v>369</v>
      </c>
    </row>
    <row r="63" spans="1:6">
      <c r="A63" s="86">
        <v>0.60182599999999997</v>
      </c>
      <c r="B63" s="86">
        <v>122.9000983</v>
      </c>
      <c r="C63" s="57" t="s">
        <v>6</v>
      </c>
      <c r="D63" s="86" t="s">
        <v>364</v>
      </c>
      <c r="E63" s="88" t="s">
        <v>120</v>
      </c>
      <c r="F63" s="86" t="s">
        <v>369</v>
      </c>
    </row>
    <row r="64" spans="1:6">
      <c r="A64" s="85">
        <v>0.60190500000000002</v>
      </c>
      <c r="B64" s="85">
        <v>122.899783</v>
      </c>
      <c r="C64" s="57" t="s">
        <v>6</v>
      </c>
      <c r="D64" s="85" t="s">
        <v>373</v>
      </c>
      <c r="E64" s="87" t="s">
        <v>112</v>
      </c>
      <c r="F64" s="85" t="s">
        <v>369</v>
      </c>
    </row>
    <row r="65" spans="1:6">
      <c r="A65" s="86">
        <v>0.60192829999999997</v>
      </c>
      <c r="B65" s="86">
        <v>122.899613</v>
      </c>
      <c r="C65" s="57" t="s">
        <v>6</v>
      </c>
      <c r="D65" s="86" t="s">
        <v>373</v>
      </c>
      <c r="E65" s="88" t="s">
        <v>291</v>
      </c>
      <c r="F65" s="86" t="s">
        <v>369</v>
      </c>
    </row>
    <row r="66" spans="1:6" ht="27.6">
      <c r="A66" s="85">
        <v>0.60196000000000005</v>
      </c>
      <c r="B66" s="85">
        <v>122.899435</v>
      </c>
      <c r="C66" s="57" t="s">
        <v>6</v>
      </c>
      <c r="D66" s="85" t="s">
        <v>363</v>
      </c>
      <c r="E66" s="87" t="s">
        <v>195</v>
      </c>
      <c r="F66" s="85" t="s">
        <v>369</v>
      </c>
    </row>
    <row r="67" spans="1:6">
      <c r="A67" s="86">
        <v>0.60206499999999996</v>
      </c>
      <c r="B67" s="86">
        <v>122.89875600000001</v>
      </c>
      <c r="C67" s="57" t="s">
        <v>6</v>
      </c>
      <c r="D67" s="86" t="s">
        <v>364</v>
      </c>
      <c r="E67" s="87" t="s">
        <v>38</v>
      </c>
      <c r="F67" s="86" t="s">
        <v>369</v>
      </c>
    </row>
    <row r="68" spans="1:6">
      <c r="A68" s="85">
        <v>0.60216499999999995</v>
      </c>
      <c r="B68" s="85">
        <v>122.8978583</v>
      </c>
      <c r="C68" s="57" t="s">
        <v>6</v>
      </c>
      <c r="D68" s="85" t="s">
        <v>363</v>
      </c>
      <c r="E68" s="87" t="s">
        <v>40</v>
      </c>
      <c r="F68" s="85" t="s">
        <v>369</v>
      </c>
    </row>
    <row r="69" spans="1:6">
      <c r="A69" s="86">
        <v>0.60226829999999998</v>
      </c>
      <c r="B69" s="86">
        <v>122.89750600000001</v>
      </c>
      <c r="C69" s="57" t="s">
        <v>6</v>
      </c>
      <c r="D69" s="86" t="s">
        <v>364</v>
      </c>
      <c r="E69" s="87" t="s">
        <v>38</v>
      </c>
      <c r="F69" s="86" t="s">
        <v>369</v>
      </c>
    </row>
    <row r="70" spans="1:6">
      <c r="A70" s="85">
        <v>0.60246160000000004</v>
      </c>
      <c r="B70" s="85">
        <v>122.89628999999999</v>
      </c>
      <c r="C70" s="57" t="s">
        <v>6</v>
      </c>
      <c r="D70" s="85" t="s">
        <v>363</v>
      </c>
      <c r="E70" s="87" t="s">
        <v>40</v>
      </c>
      <c r="F70" s="85" t="s">
        <v>369</v>
      </c>
    </row>
    <row r="71" spans="1:6">
      <c r="A71" s="86">
        <v>0.60261160000000003</v>
      </c>
      <c r="B71" s="86">
        <v>122.89524830000001</v>
      </c>
      <c r="C71" s="57" t="s">
        <v>6</v>
      </c>
      <c r="D71" s="86" t="s">
        <v>364</v>
      </c>
      <c r="E71" s="87" t="s">
        <v>38</v>
      </c>
      <c r="F71" s="86" t="s">
        <v>369</v>
      </c>
    </row>
    <row r="72" spans="1:6">
      <c r="A72" s="85">
        <v>0.60265159999999995</v>
      </c>
      <c r="B72" s="85">
        <v>122.8948149</v>
      </c>
      <c r="C72" s="57" t="s">
        <v>6</v>
      </c>
      <c r="D72" s="85" t="s">
        <v>363</v>
      </c>
      <c r="E72" s="87" t="s">
        <v>29</v>
      </c>
      <c r="F72" s="85" t="s">
        <v>369</v>
      </c>
    </row>
    <row r="73" spans="1:6">
      <c r="A73" s="86">
        <v>0.60287999999999997</v>
      </c>
      <c r="B73" s="86">
        <v>122.893579</v>
      </c>
      <c r="C73" s="57" t="s">
        <v>6</v>
      </c>
      <c r="D73" s="86" t="s">
        <v>363</v>
      </c>
      <c r="E73" s="88" t="s">
        <v>29</v>
      </c>
      <c r="F73" s="86" t="s">
        <v>369</v>
      </c>
    </row>
    <row r="74" spans="1:6">
      <c r="A74" s="85">
        <v>0.60323499999999997</v>
      </c>
      <c r="B74" s="85">
        <v>122.891276</v>
      </c>
      <c r="C74" s="57" t="s">
        <v>6</v>
      </c>
      <c r="D74" s="85" t="s">
        <v>364</v>
      </c>
      <c r="E74" s="87" t="s">
        <v>38</v>
      </c>
      <c r="F74" s="85" t="s">
        <v>369</v>
      </c>
    </row>
    <row r="75" spans="1:6">
      <c r="A75" s="86">
        <v>0.60334299999999996</v>
      </c>
      <c r="B75" s="86">
        <v>122.89054299999999</v>
      </c>
      <c r="C75" s="57" t="s">
        <v>6</v>
      </c>
      <c r="D75" s="86" t="s">
        <v>364</v>
      </c>
      <c r="E75" s="87" t="s">
        <v>38</v>
      </c>
      <c r="F75" s="86" t="s">
        <v>369</v>
      </c>
    </row>
    <row r="76" spans="1:6" ht="27.6">
      <c r="A76" s="85">
        <v>0.60387500000000005</v>
      </c>
      <c r="B76" s="85">
        <v>122.88703</v>
      </c>
      <c r="C76" s="57" t="s">
        <v>6</v>
      </c>
      <c r="D76" s="85" t="s">
        <v>363</v>
      </c>
      <c r="E76" s="87" t="s">
        <v>84</v>
      </c>
      <c r="F76" s="85" t="s">
        <v>369</v>
      </c>
    </row>
    <row r="77" spans="1:6">
      <c r="A77" s="86">
        <v>0.60392000000000001</v>
      </c>
      <c r="B77" s="86">
        <v>122.8867783</v>
      </c>
      <c r="C77" s="57"/>
      <c r="D77" s="86" t="s">
        <v>365</v>
      </c>
      <c r="E77" s="88" t="s">
        <v>71</v>
      </c>
      <c r="F77" s="86" t="s">
        <v>370</v>
      </c>
    </row>
    <row r="78" spans="1:6">
      <c r="A78" s="85">
        <v>0.60445599999999999</v>
      </c>
      <c r="B78" s="85">
        <v>122.8860083</v>
      </c>
      <c r="C78" s="57" t="s">
        <v>6</v>
      </c>
      <c r="D78" s="85" t="s">
        <v>363</v>
      </c>
      <c r="E78" s="87" t="s">
        <v>40</v>
      </c>
      <c r="F78" s="85" t="s">
        <v>369</v>
      </c>
    </row>
    <row r="79" spans="1:6">
      <c r="A79" s="86">
        <v>0.60455999999999999</v>
      </c>
      <c r="B79" s="86">
        <v>122.885963</v>
      </c>
      <c r="C79" s="57"/>
      <c r="D79" s="86" t="s">
        <v>365</v>
      </c>
      <c r="E79" s="88" t="s">
        <v>71</v>
      </c>
      <c r="F79" s="86" t="s">
        <v>370</v>
      </c>
    </row>
    <row r="80" spans="1:6" ht="27.6">
      <c r="A80" s="85">
        <v>0.60532300000000006</v>
      </c>
      <c r="B80" s="85">
        <v>122.8855016</v>
      </c>
      <c r="C80" s="57" t="s">
        <v>6</v>
      </c>
      <c r="D80" s="85" t="s">
        <v>363</v>
      </c>
      <c r="E80" s="87" t="s">
        <v>84</v>
      </c>
      <c r="F80" s="85" t="s">
        <v>369</v>
      </c>
    </row>
    <row r="81" spans="1:6">
      <c r="A81" s="86">
        <v>0.60542499999999999</v>
      </c>
      <c r="B81" s="86">
        <v>122.885443</v>
      </c>
      <c r="C81" s="57" t="s">
        <v>6</v>
      </c>
      <c r="D81" s="86" t="s">
        <v>363</v>
      </c>
      <c r="E81" s="87" t="s">
        <v>40</v>
      </c>
      <c r="F81" s="86" t="s">
        <v>369</v>
      </c>
    </row>
    <row r="82" spans="1:6">
      <c r="A82" s="85">
        <v>0.60565599999999997</v>
      </c>
      <c r="B82" s="85">
        <v>122.88530160000001</v>
      </c>
      <c r="C82" s="57" t="s">
        <v>6</v>
      </c>
      <c r="D82" s="85" t="s">
        <v>364</v>
      </c>
      <c r="E82" s="87" t="s">
        <v>38</v>
      </c>
      <c r="F82" s="85" t="s">
        <v>369</v>
      </c>
    </row>
    <row r="83" spans="1:6">
      <c r="A83" s="86">
        <v>0.60672159999999997</v>
      </c>
      <c r="B83" s="86">
        <v>122.88473</v>
      </c>
      <c r="C83" s="57" t="s">
        <v>6</v>
      </c>
      <c r="D83" s="86" t="s">
        <v>364</v>
      </c>
      <c r="E83" s="87" t="s">
        <v>38</v>
      </c>
      <c r="F83" s="86" t="s">
        <v>369</v>
      </c>
    </row>
    <row r="84" spans="1:6">
      <c r="A84" s="85">
        <v>0.61036000000000001</v>
      </c>
      <c r="B84" s="85">
        <v>122.882563</v>
      </c>
      <c r="C84" s="57" t="s">
        <v>6</v>
      </c>
      <c r="D84" s="85" t="s">
        <v>363</v>
      </c>
      <c r="E84" s="87" t="s">
        <v>366</v>
      </c>
      <c r="F84" s="85" t="s">
        <v>369</v>
      </c>
    </row>
    <row r="85" spans="1:6">
      <c r="A85" s="86">
        <v>0.61050499999999996</v>
      </c>
      <c r="B85" s="86">
        <v>122.88245999999999</v>
      </c>
      <c r="C85" s="57" t="s">
        <v>6</v>
      </c>
      <c r="D85" s="86" t="s">
        <v>364</v>
      </c>
      <c r="E85" s="87" t="s">
        <v>38</v>
      </c>
      <c r="F85" s="86" t="s">
        <v>369</v>
      </c>
    </row>
    <row r="86" spans="1:6">
      <c r="A86" s="85">
        <v>0.61107999999999996</v>
      </c>
      <c r="B86" s="85">
        <v>122.88216</v>
      </c>
      <c r="C86" s="57" t="s">
        <v>6</v>
      </c>
      <c r="D86" s="85" t="s">
        <v>363</v>
      </c>
      <c r="E86" s="87" t="s">
        <v>366</v>
      </c>
      <c r="F86" s="85" t="s">
        <v>369</v>
      </c>
    </row>
    <row r="87" spans="1:6">
      <c r="A87" s="86">
        <v>0.61113830000000002</v>
      </c>
      <c r="B87" s="86">
        <v>122.882136</v>
      </c>
      <c r="C87" s="57" t="s">
        <v>6</v>
      </c>
      <c r="D87" s="86" t="s">
        <v>363</v>
      </c>
      <c r="E87" s="87" t="s">
        <v>40</v>
      </c>
      <c r="F87" s="86" t="s">
        <v>369</v>
      </c>
    </row>
    <row r="88" spans="1:6">
      <c r="A88" s="85">
        <v>0.61147600000000002</v>
      </c>
      <c r="B88" s="85">
        <v>122.881935</v>
      </c>
      <c r="C88" s="57" t="s">
        <v>6</v>
      </c>
      <c r="D88" s="85" t="s">
        <v>364</v>
      </c>
      <c r="E88" s="87" t="s">
        <v>38</v>
      </c>
      <c r="F88" s="85" t="s">
        <v>369</v>
      </c>
    </row>
    <row r="89" spans="1:6">
      <c r="A89" s="86">
        <v>0.61601499999999998</v>
      </c>
      <c r="B89" s="86">
        <v>122.8791083</v>
      </c>
      <c r="C89" s="57" t="s">
        <v>6</v>
      </c>
      <c r="D89" s="86" t="s">
        <v>363</v>
      </c>
      <c r="E89" s="88" t="s">
        <v>29</v>
      </c>
      <c r="F89" s="86" t="s">
        <v>369</v>
      </c>
    </row>
    <row r="90" spans="1:6">
      <c r="A90" s="85">
        <v>0.61620830000000004</v>
      </c>
      <c r="B90" s="85">
        <v>122.8789783</v>
      </c>
      <c r="C90" s="57" t="s">
        <v>6</v>
      </c>
      <c r="D90" s="85" t="s">
        <v>363</v>
      </c>
      <c r="E90" s="87" t="s">
        <v>366</v>
      </c>
      <c r="F90" s="85" t="s">
        <v>369</v>
      </c>
    </row>
    <row r="91" spans="1:6">
      <c r="A91" s="86">
        <v>0.61709599999999998</v>
      </c>
      <c r="B91" s="86">
        <v>122.87843599999999</v>
      </c>
      <c r="C91" s="57" t="s">
        <v>6</v>
      </c>
      <c r="D91" s="86" t="s">
        <v>364</v>
      </c>
      <c r="E91" s="87" t="s">
        <v>38</v>
      </c>
      <c r="F91" s="86" t="s">
        <v>369</v>
      </c>
    </row>
    <row r="92" spans="1:6">
      <c r="A92" s="85">
        <v>0.61714500000000005</v>
      </c>
      <c r="B92" s="85">
        <v>122.878326</v>
      </c>
      <c r="C92" s="57" t="s">
        <v>6</v>
      </c>
      <c r="D92" s="85" t="s">
        <v>363</v>
      </c>
      <c r="E92" s="87" t="s">
        <v>29</v>
      </c>
      <c r="F92" s="85" t="s">
        <v>369</v>
      </c>
    </row>
    <row r="93" spans="1:6">
      <c r="A93" s="86">
        <v>0.61743999999999999</v>
      </c>
      <c r="B93" s="86">
        <v>122.87822490000001</v>
      </c>
      <c r="C93" s="57" t="s">
        <v>6</v>
      </c>
      <c r="D93" s="86" t="s">
        <v>363</v>
      </c>
      <c r="E93" s="87" t="s">
        <v>366</v>
      </c>
      <c r="F93" s="86" t="s">
        <v>369</v>
      </c>
    </row>
    <row r="94" spans="1:6">
      <c r="A94" s="85">
        <v>0.617865</v>
      </c>
      <c r="B94" s="85">
        <v>122.87795490000001</v>
      </c>
      <c r="C94" s="57" t="s">
        <v>6</v>
      </c>
      <c r="D94" s="85" t="s">
        <v>364</v>
      </c>
      <c r="E94" s="87" t="s">
        <v>38</v>
      </c>
      <c r="F94" s="85" t="s">
        <v>370</v>
      </c>
    </row>
    <row r="95" spans="1:6">
      <c r="A95" s="86">
        <v>0.634355</v>
      </c>
      <c r="B95" s="86">
        <v>122.86757160000001</v>
      </c>
      <c r="C95" s="57" t="s">
        <v>6</v>
      </c>
      <c r="D95" s="86" t="s">
        <v>363</v>
      </c>
      <c r="E95" s="87" t="s">
        <v>40</v>
      </c>
      <c r="F95" s="86" t="s">
        <v>369</v>
      </c>
    </row>
    <row r="96" spans="1:6">
      <c r="A96" s="85">
        <v>0.63500160000000005</v>
      </c>
      <c r="B96" s="85">
        <v>122.867103</v>
      </c>
      <c r="C96" s="57" t="s">
        <v>6</v>
      </c>
      <c r="D96" s="85" t="s">
        <v>363</v>
      </c>
      <c r="E96" s="87" t="s">
        <v>40</v>
      </c>
      <c r="F96" s="85" t="s">
        <v>369</v>
      </c>
    </row>
    <row r="97" spans="1:6">
      <c r="A97" s="86">
        <v>0.63758300000000001</v>
      </c>
      <c r="B97" s="86">
        <v>122.86552829999999</v>
      </c>
      <c r="C97" s="57" t="s">
        <v>6</v>
      </c>
      <c r="D97" s="86" t="s">
        <v>364</v>
      </c>
      <c r="E97" s="87" t="s">
        <v>38</v>
      </c>
      <c r="F97" s="86" t="s">
        <v>369</v>
      </c>
    </row>
    <row r="98" spans="1:6" ht="27.6">
      <c r="A98" s="85">
        <v>0.64216830000000003</v>
      </c>
      <c r="B98" s="85">
        <v>122.86257999999999</v>
      </c>
      <c r="C98" s="57" t="s">
        <v>6</v>
      </c>
      <c r="D98" s="85" t="s">
        <v>364</v>
      </c>
      <c r="E98" s="87" t="s">
        <v>58</v>
      </c>
      <c r="F98" s="85" t="s">
        <v>370</v>
      </c>
    </row>
    <row r="99" spans="1:6" ht="27.6">
      <c r="A99" s="86">
        <v>0.64301160000000002</v>
      </c>
      <c r="B99" s="86">
        <v>122.8620583</v>
      </c>
      <c r="C99" s="57" t="s">
        <v>6</v>
      </c>
      <c r="D99" s="86" t="s">
        <v>364</v>
      </c>
      <c r="E99" s="87" t="s">
        <v>58</v>
      </c>
      <c r="F99" s="86" t="s">
        <v>370</v>
      </c>
    </row>
    <row r="100" spans="1:6">
      <c r="A100" s="85">
        <v>0.64324499999999996</v>
      </c>
      <c r="B100" s="85">
        <v>122.86189829999999</v>
      </c>
      <c r="C100" s="57" t="s">
        <v>71</v>
      </c>
      <c r="D100" s="57" t="s">
        <v>71</v>
      </c>
      <c r="E100" s="87" t="s">
        <v>71</v>
      </c>
      <c r="F100" s="85" t="s">
        <v>369</v>
      </c>
    </row>
    <row r="101" spans="1:6">
      <c r="A101" s="86">
        <v>0.64367160000000001</v>
      </c>
      <c r="B101" s="86">
        <v>122.86163000000001</v>
      </c>
      <c r="C101" s="57" t="s">
        <v>6</v>
      </c>
      <c r="D101" s="86" t="s">
        <v>363</v>
      </c>
      <c r="E101" s="87" t="s">
        <v>40</v>
      </c>
      <c r="F101" s="86" t="s">
        <v>370</v>
      </c>
    </row>
    <row r="102" spans="1:6">
      <c r="A102" s="85">
        <v>0.64434159999999996</v>
      </c>
      <c r="B102" s="85">
        <v>122.861249</v>
      </c>
      <c r="C102" s="57" t="s">
        <v>71</v>
      </c>
      <c r="D102" s="57" t="s">
        <v>71</v>
      </c>
      <c r="E102" s="87" t="s">
        <v>71</v>
      </c>
      <c r="F102" s="85" t="s">
        <v>369</v>
      </c>
    </row>
    <row r="103" spans="1:6">
      <c r="A103" s="86">
        <v>0.64573000000000003</v>
      </c>
      <c r="B103" s="86">
        <v>122.8603483</v>
      </c>
      <c r="C103" s="57" t="s">
        <v>6</v>
      </c>
      <c r="D103" s="86" t="s">
        <v>363</v>
      </c>
      <c r="E103" s="87" t="s">
        <v>40</v>
      </c>
      <c r="F103" s="86" t="s">
        <v>369</v>
      </c>
    </row>
    <row r="104" spans="1:6">
      <c r="A104" s="85">
        <v>0.646096</v>
      </c>
      <c r="B104" s="85">
        <v>122.860095</v>
      </c>
      <c r="C104" s="57" t="s">
        <v>6</v>
      </c>
      <c r="D104" s="85" t="s">
        <v>364</v>
      </c>
      <c r="E104" s="87" t="s">
        <v>38</v>
      </c>
      <c r="F104" s="85" t="s">
        <v>369</v>
      </c>
    </row>
    <row r="105" spans="1:6">
      <c r="A105" s="86">
        <v>0.64694300000000005</v>
      </c>
      <c r="B105" s="86">
        <v>122.859616</v>
      </c>
      <c r="C105" s="57" t="s">
        <v>6</v>
      </c>
      <c r="D105" s="86" t="s">
        <v>363</v>
      </c>
      <c r="E105" s="87" t="s">
        <v>40</v>
      </c>
      <c r="F105" s="86" t="s">
        <v>369</v>
      </c>
    </row>
    <row r="106" spans="1:6">
      <c r="A106" s="85">
        <v>0.64703599999999994</v>
      </c>
      <c r="B106" s="85">
        <v>122.859576</v>
      </c>
      <c r="C106" s="57" t="s">
        <v>6</v>
      </c>
      <c r="D106" s="85" t="s">
        <v>364</v>
      </c>
      <c r="E106" s="87" t="s">
        <v>38</v>
      </c>
      <c r="F106" s="85" t="s">
        <v>369</v>
      </c>
    </row>
    <row r="107" spans="1:6">
      <c r="A107" s="86">
        <v>0.64847299999999997</v>
      </c>
      <c r="B107" s="86">
        <v>122.85883</v>
      </c>
      <c r="C107" s="57" t="s">
        <v>71</v>
      </c>
      <c r="D107" s="57" t="s">
        <v>71</v>
      </c>
      <c r="E107" s="88" t="s">
        <v>71</v>
      </c>
      <c r="F107" s="86" t="s">
        <v>369</v>
      </c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</sheetData>
  <mergeCells count="1">
    <mergeCell ref="A1:F1"/>
  </mergeCells>
  <pageMargins left="0.7" right="0.7" top="0.75" bottom="0.75" header="0.3" footer="0.3"/>
  <pageSetup scale="1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37F4-5A6E-496C-B3B7-F64A4CF762D8}">
  <sheetPr>
    <pageSetUpPr fitToPage="1"/>
  </sheetPr>
  <dimension ref="A1:K124"/>
  <sheetViews>
    <sheetView view="pageBreakPreview" topLeftCell="A41" zoomScaleNormal="85" zoomScaleSheetLayoutView="100" workbookViewId="0">
      <selection activeCell="C58" sqref="C58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341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57">
        <v>0.53795309999999996</v>
      </c>
      <c r="B3" s="4">
        <v>123.056797</v>
      </c>
      <c r="C3" s="5" t="s">
        <v>6</v>
      </c>
      <c r="D3" s="57" t="s">
        <v>32</v>
      </c>
      <c r="E3" s="58" t="s">
        <v>33</v>
      </c>
      <c r="F3" s="57" t="s">
        <v>69</v>
      </c>
    </row>
    <row r="4" spans="1:11">
      <c r="A4" s="57">
        <v>0.5381745</v>
      </c>
      <c r="B4" s="4">
        <v>123.05553569999999</v>
      </c>
      <c r="C4" s="5" t="s">
        <v>6</v>
      </c>
      <c r="D4" s="57" t="s">
        <v>35</v>
      </c>
      <c r="E4" s="58" t="s">
        <v>36</v>
      </c>
      <c r="F4" s="57" t="s">
        <v>59</v>
      </c>
    </row>
    <row r="5" spans="1:11" ht="28.8">
      <c r="A5" s="57">
        <v>0.53850039999999999</v>
      </c>
      <c r="B5" s="4">
        <v>123.0538171</v>
      </c>
      <c r="C5" s="5" t="s">
        <v>6</v>
      </c>
      <c r="D5" s="5" t="s">
        <v>85</v>
      </c>
      <c r="E5" s="34" t="s">
        <v>343</v>
      </c>
      <c r="F5" s="57" t="s">
        <v>59</v>
      </c>
    </row>
    <row r="6" spans="1:11">
      <c r="A6" s="57">
        <v>0.53874829999999996</v>
      </c>
      <c r="B6" s="4">
        <v>123.05222240000001</v>
      </c>
      <c r="C6" s="5" t="s">
        <v>6</v>
      </c>
      <c r="D6" s="57" t="s">
        <v>32</v>
      </c>
      <c r="E6" s="58" t="s">
        <v>33</v>
      </c>
      <c r="F6" s="57" t="s">
        <v>59</v>
      </c>
    </row>
    <row r="7" spans="1:11">
      <c r="A7" s="57">
        <v>0.53871518299999999</v>
      </c>
      <c r="B7" s="4">
        <v>123.05226918300001</v>
      </c>
      <c r="C7" s="5" t="s">
        <v>6</v>
      </c>
      <c r="D7" s="5" t="s">
        <v>60</v>
      </c>
      <c r="E7" s="34" t="s">
        <v>61</v>
      </c>
      <c r="F7" s="57" t="s">
        <v>59</v>
      </c>
    </row>
    <row r="8" spans="1:11" ht="28.8">
      <c r="A8" s="57">
        <v>0.53871665000000002</v>
      </c>
      <c r="B8" s="4">
        <v>123.052262949</v>
      </c>
      <c r="C8" s="5" t="s">
        <v>6</v>
      </c>
      <c r="D8" s="5" t="s">
        <v>85</v>
      </c>
      <c r="E8" s="34" t="s">
        <v>343</v>
      </c>
      <c r="F8" s="57" t="s">
        <v>59</v>
      </c>
    </row>
    <row r="9" spans="1:11">
      <c r="A9" s="57">
        <v>0.53868709999999997</v>
      </c>
      <c r="B9" s="4">
        <v>123.0529731</v>
      </c>
      <c r="C9" s="5" t="s">
        <v>6</v>
      </c>
      <c r="D9" s="57" t="s">
        <v>37</v>
      </c>
      <c r="E9" s="58" t="s">
        <v>38</v>
      </c>
      <c r="F9" s="57" t="s">
        <v>59</v>
      </c>
    </row>
    <row r="10" spans="1:11">
      <c r="A10" s="57">
        <v>0.53917899999999996</v>
      </c>
      <c r="B10" s="4">
        <v>123.0509081</v>
      </c>
      <c r="C10" s="5" t="s">
        <v>6</v>
      </c>
      <c r="D10" s="57" t="s">
        <v>37</v>
      </c>
      <c r="E10" s="58" t="s">
        <v>38</v>
      </c>
      <c r="F10" s="57" t="s">
        <v>59</v>
      </c>
    </row>
    <row r="11" spans="1:11">
      <c r="A11" s="57">
        <v>0.53619680000000003</v>
      </c>
      <c r="B11" s="4">
        <v>123.0556093</v>
      </c>
      <c r="C11" s="5" t="s">
        <v>6</v>
      </c>
      <c r="D11" s="5" t="s">
        <v>93</v>
      </c>
      <c r="E11" s="34" t="s">
        <v>209</v>
      </c>
      <c r="F11" s="57" t="s">
        <v>59</v>
      </c>
    </row>
    <row r="12" spans="1:11">
      <c r="A12" s="57">
        <v>0.54030540000000005</v>
      </c>
      <c r="B12" s="4">
        <v>123.0464485</v>
      </c>
      <c r="C12" s="5" t="s">
        <v>6</v>
      </c>
      <c r="D12" s="5" t="s">
        <v>93</v>
      </c>
      <c r="E12" s="34" t="s">
        <v>209</v>
      </c>
      <c r="F12" s="57" t="s">
        <v>59</v>
      </c>
    </row>
    <row r="13" spans="1:11">
      <c r="A13" s="57">
        <v>0.54032409999999997</v>
      </c>
      <c r="B13" s="4">
        <v>123.04645050000001</v>
      </c>
      <c r="C13" s="5" t="s">
        <v>6</v>
      </c>
      <c r="D13" s="5" t="s">
        <v>198</v>
      </c>
      <c r="E13" s="34" t="s">
        <v>120</v>
      </c>
      <c r="F13" s="57" t="s">
        <v>59</v>
      </c>
    </row>
    <row r="14" spans="1:11">
      <c r="A14" s="57">
        <v>0.54035949999999999</v>
      </c>
      <c r="B14" s="4">
        <v>123.046305</v>
      </c>
      <c r="C14" s="5" t="s">
        <v>6</v>
      </c>
      <c r="D14" s="5" t="s">
        <v>198</v>
      </c>
      <c r="E14" s="34" t="s">
        <v>120</v>
      </c>
      <c r="F14" s="57" t="s">
        <v>59</v>
      </c>
    </row>
    <row r="15" spans="1:11">
      <c r="A15" s="57">
        <v>0.54082090000000005</v>
      </c>
      <c r="B15" s="4">
        <v>123.0456748</v>
      </c>
      <c r="C15" s="5" t="s">
        <v>6</v>
      </c>
      <c r="D15" s="5" t="s">
        <v>93</v>
      </c>
      <c r="E15" s="34" t="s">
        <v>209</v>
      </c>
      <c r="F15" s="57" t="s">
        <v>59</v>
      </c>
    </row>
    <row r="16" spans="1:11">
      <c r="A16" s="57">
        <v>0.54162270000000001</v>
      </c>
      <c r="B16" s="4">
        <v>123.04513559999999</v>
      </c>
      <c r="C16" s="5" t="s">
        <v>6</v>
      </c>
      <c r="D16" s="5" t="s">
        <v>12</v>
      </c>
      <c r="E16" s="34" t="s">
        <v>344</v>
      </c>
      <c r="F16" s="57" t="s">
        <v>59</v>
      </c>
    </row>
    <row r="17" spans="1:6" ht="28.8">
      <c r="A17" s="57">
        <v>0.54183789999999998</v>
      </c>
      <c r="B17" s="4">
        <v>123.04508749999999</v>
      </c>
      <c r="C17" s="5" t="s">
        <v>6</v>
      </c>
      <c r="D17" s="5" t="s">
        <v>85</v>
      </c>
      <c r="E17" s="34" t="s">
        <v>343</v>
      </c>
      <c r="F17" s="57" t="s">
        <v>59</v>
      </c>
    </row>
    <row r="18" spans="1:6">
      <c r="A18" s="57">
        <v>0.54195461599999994</v>
      </c>
      <c r="B18" s="4">
        <v>123.04495156</v>
      </c>
      <c r="C18" s="5" t="s">
        <v>6</v>
      </c>
      <c r="D18" s="57" t="s">
        <v>37</v>
      </c>
      <c r="E18" s="58" t="s">
        <v>38</v>
      </c>
      <c r="F18" s="57" t="s">
        <v>59</v>
      </c>
    </row>
    <row r="19" spans="1:6">
      <c r="A19" s="57">
        <v>0.54326149999999995</v>
      </c>
      <c r="B19" s="4">
        <v>123.0432921</v>
      </c>
      <c r="C19" s="5" t="s">
        <v>6</v>
      </c>
      <c r="D19" s="57" t="s">
        <v>32</v>
      </c>
      <c r="E19" s="58" t="s">
        <v>33</v>
      </c>
      <c r="F19" s="57" t="s">
        <v>59</v>
      </c>
    </row>
    <row r="20" spans="1:6" ht="28.8">
      <c r="A20" s="57">
        <v>0.54341344999999996</v>
      </c>
      <c r="B20" s="4">
        <v>123.043177516</v>
      </c>
      <c r="C20" s="5" t="s">
        <v>6</v>
      </c>
      <c r="D20" s="5" t="s">
        <v>85</v>
      </c>
      <c r="E20" s="34" t="s">
        <v>343</v>
      </c>
      <c r="F20" s="57" t="s">
        <v>59</v>
      </c>
    </row>
    <row r="21" spans="1:6">
      <c r="A21" s="57">
        <v>0.54349700000000001</v>
      </c>
      <c r="B21" s="4">
        <v>123.0428141</v>
      </c>
      <c r="C21" s="5" t="s">
        <v>6</v>
      </c>
      <c r="D21" s="57" t="s">
        <v>37</v>
      </c>
      <c r="E21" s="58" t="s">
        <v>38</v>
      </c>
      <c r="F21" s="57" t="s">
        <v>59</v>
      </c>
    </row>
    <row r="22" spans="1:6">
      <c r="A22" s="57">
        <v>0.54509649999999998</v>
      </c>
      <c r="B22" s="4">
        <v>123.04019409999999</v>
      </c>
      <c r="C22" s="5" t="s">
        <v>6</v>
      </c>
      <c r="D22" s="57" t="s">
        <v>32</v>
      </c>
      <c r="E22" s="58" t="s">
        <v>33</v>
      </c>
      <c r="F22" s="57" t="s">
        <v>59</v>
      </c>
    </row>
    <row r="23" spans="1:6">
      <c r="A23" s="57">
        <v>0.54597110000000004</v>
      </c>
      <c r="B23" s="4">
        <v>123.03900539999999</v>
      </c>
      <c r="C23" s="5" t="s">
        <v>6</v>
      </c>
      <c r="D23" s="57" t="s">
        <v>35</v>
      </c>
      <c r="E23" s="58" t="s">
        <v>36</v>
      </c>
      <c r="F23" s="57" t="s">
        <v>59</v>
      </c>
    </row>
    <row r="24" spans="1:6">
      <c r="A24" s="57">
        <v>0.54606549999999998</v>
      </c>
      <c r="B24" s="4">
        <v>123.0388828</v>
      </c>
      <c r="C24" s="5" t="s">
        <v>6</v>
      </c>
      <c r="D24" s="57" t="s">
        <v>37</v>
      </c>
      <c r="E24" s="58" t="s">
        <v>38</v>
      </c>
      <c r="F24" s="57" t="s">
        <v>59</v>
      </c>
    </row>
    <row r="25" spans="1:6" ht="28.8">
      <c r="A25" s="57">
        <v>0.54735389999999995</v>
      </c>
      <c r="B25" s="4">
        <v>123.03590130000001</v>
      </c>
      <c r="C25" s="5" t="s">
        <v>6</v>
      </c>
      <c r="D25" s="57" t="s">
        <v>266</v>
      </c>
      <c r="E25" s="58" t="s">
        <v>195</v>
      </c>
      <c r="F25" s="57" t="s">
        <v>59</v>
      </c>
    </row>
    <row r="26" spans="1:6">
      <c r="A26" s="57">
        <v>0.54751530000000004</v>
      </c>
      <c r="B26" s="4">
        <v>123.0351762</v>
      </c>
      <c r="C26" s="5" t="s">
        <v>6</v>
      </c>
      <c r="D26" s="57" t="s">
        <v>39</v>
      </c>
      <c r="E26" s="58" t="s">
        <v>40</v>
      </c>
      <c r="F26" s="57" t="s">
        <v>59</v>
      </c>
    </row>
    <row r="27" spans="1:6">
      <c r="A27" s="57">
        <v>0.54751530000000004</v>
      </c>
      <c r="B27" s="4">
        <v>123.0351762</v>
      </c>
      <c r="C27" s="5" t="s">
        <v>6</v>
      </c>
      <c r="D27" s="57" t="s">
        <v>32</v>
      </c>
      <c r="E27" s="58" t="s">
        <v>33</v>
      </c>
      <c r="F27" s="57" t="s">
        <v>59</v>
      </c>
    </row>
    <row r="28" spans="1:6">
      <c r="A28" s="57">
        <v>0.54752780000000001</v>
      </c>
      <c r="B28" s="4">
        <v>123.0305291</v>
      </c>
      <c r="C28" s="5" t="s">
        <v>6</v>
      </c>
      <c r="D28" s="57" t="s">
        <v>111</v>
      </c>
      <c r="E28" s="58" t="s">
        <v>112</v>
      </c>
      <c r="F28" s="57" t="s">
        <v>59</v>
      </c>
    </row>
    <row r="29" spans="1:6">
      <c r="A29" s="57">
        <v>0.54745226000000002</v>
      </c>
      <c r="B29" s="4">
        <v>123.03460086</v>
      </c>
      <c r="C29" s="5" t="s">
        <v>6</v>
      </c>
      <c r="D29" s="5" t="s">
        <v>198</v>
      </c>
      <c r="E29" s="34" t="s">
        <v>120</v>
      </c>
      <c r="F29" s="57" t="s">
        <v>59</v>
      </c>
    </row>
    <row r="30" spans="1:6">
      <c r="A30" s="57">
        <v>0.54744822999999998</v>
      </c>
      <c r="B30" s="4">
        <v>123.034577583</v>
      </c>
      <c r="C30" s="5" t="s">
        <v>6</v>
      </c>
      <c r="D30" s="5" t="s">
        <v>198</v>
      </c>
      <c r="E30" s="34" t="s">
        <v>120</v>
      </c>
      <c r="F30" s="57" t="s">
        <v>59</v>
      </c>
    </row>
    <row r="31" spans="1:6">
      <c r="A31" s="57">
        <v>0.54746375999999997</v>
      </c>
      <c r="B31" s="4">
        <v>123.034249016</v>
      </c>
      <c r="C31" s="5" t="s">
        <v>6</v>
      </c>
      <c r="D31" s="57" t="s">
        <v>111</v>
      </c>
      <c r="E31" s="58" t="s">
        <v>112</v>
      </c>
      <c r="F31" s="57" t="s">
        <v>59</v>
      </c>
    </row>
    <row r="32" spans="1:6">
      <c r="A32" s="57">
        <v>0.54751590000000006</v>
      </c>
      <c r="B32" s="4">
        <v>123.03395379</v>
      </c>
      <c r="C32" s="5" t="s">
        <v>6</v>
      </c>
      <c r="D32" s="57" t="s">
        <v>290</v>
      </c>
      <c r="E32" s="58" t="s">
        <v>291</v>
      </c>
      <c r="F32" s="57" t="s">
        <v>59</v>
      </c>
    </row>
    <row r="33" spans="1:6" ht="28.8">
      <c r="A33" s="57">
        <v>0.54755071600000005</v>
      </c>
      <c r="B33" s="4">
        <v>123.03392841599999</v>
      </c>
      <c r="C33" s="5" t="s">
        <v>6</v>
      </c>
      <c r="D33" s="57" t="s">
        <v>266</v>
      </c>
      <c r="E33" s="58" t="s">
        <v>195</v>
      </c>
      <c r="F33" s="57" t="s">
        <v>59</v>
      </c>
    </row>
    <row r="34" spans="1:6">
      <c r="A34" s="57">
        <v>0.54753436</v>
      </c>
      <c r="B34" s="4">
        <v>123.03381405</v>
      </c>
      <c r="C34" s="5" t="s">
        <v>6</v>
      </c>
      <c r="D34" s="5" t="s">
        <v>60</v>
      </c>
      <c r="E34" s="34" t="s">
        <v>61</v>
      </c>
      <c r="F34" s="57" t="s">
        <v>59</v>
      </c>
    </row>
    <row r="35" spans="1:6">
      <c r="A35" s="57">
        <v>0.54752460000000003</v>
      </c>
      <c r="B35" s="4">
        <v>123.03370936</v>
      </c>
      <c r="C35" s="5" t="s">
        <v>6</v>
      </c>
      <c r="D35" s="57" t="s">
        <v>35</v>
      </c>
      <c r="E35" s="58" t="s">
        <v>36</v>
      </c>
      <c r="F35" s="57" t="s">
        <v>59</v>
      </c>
    </row>
    <row r="36" spans="1:6">
      <c r="A36" s="57">
        <v>0.54752258300000001</v>
      </c>
      <c r="B36" s="4">
        <v>123.033690983</v>
      </c>
      <c r="C36" s="5" t="s">
        <v>6</v>
      </c>
      <c r="D36" s="57" t="s">
        <v>32</v>
      </c>
      <c r="E36" s="58" t="s">
        <v>33</v>
      </c>
      <c r="F36" s="57" t="s">
        <v>59</v>
      </c>
    </row>
    <row r="37" spans="1:6">
      <c r="A37" s="57">
        <v>0.54750549999999998</v>
      </c>
      <c r="B37" s="4">
        <v>123.0334903</v>
      </c>
      <c r="C37" s="5" t="s">
        <v>6</v>
      </c>
      <c r="D37" s="57" t="s">
        <v>107</v>
      </c>
      <c r="E37" s="58" t="s">
        <v>108</v>
      </c>
      <c r="F37" s="5" t="s">
        <v>8</v>
      </c>
    </row>
    <row r="38" spans="1:6">
      <c r="A38" s="57">
        <v>0.54740812999999999</v>
      </c>
      <c r="B38" s="4">
        <v>123.032672049</v>
      </c>
      <c r="C38" s="5" t="s">
        <v>6</v>
      </c>
      <c r="D38" s="57" t="s">
        <v>37</v>
      </c>
      <c r="E38" s="58" t="s">
        <v>38</v>
      </c>
      <c r="F38" s="57" t="s">
        <v>59</v>
      </c>
    </row>
    <row r="39" spans="1:6">
      <c r="A39" s="57">
        <v>0.54750188300000002</v>
      </c>
      <c r="B39" s="4">
        <v>123.03200549</v>
      </c>
      <c r="C39" s="5" t="s">
        <v>6</v>
      </c>
      <c r="D39" s="57" t="s">
        <v>37</v>
      </c>
      <c r="E39" s="58" t="s">
        <v>38</v>
      </c>
      <c r="F39" s="57" t="s">
        <v>59</v>
      </c>
    </row>
    <row r="40" spans="1:6">
      <c r="A40" s="57">
        <v>0.54751342999999997</v>
      </c>
      <c r="B40" s="4">
        <v>123.031968416</v>
      </c>
      <c r="C40" s="5" t="s">
        <v>6</v>
      </c>
      <c r="D40" s="5" t="s">
        <v>60</v>
      </c>
      <c r="E40" s="34" t="s">
        <v>61</v>
      </c>
      <c r="F40" s="57" t="s">
        <v>59</v>
      </c>
    </row>
    <row r="41" spans="1:6">
      <c r="A41" s="57">
        <v>0.54746211600000005</v>
      </c>
      <c r="B41" s="4">
        <v>123.31588530000001</v>
      </c>
      <c r="C41" s="5" t="s">
        <v>6</v>
      </c>
      <c r="D41" s="57" t="s">
        <v>39</v>
      </c>
      <c r="E41" s="58" t="s">
        <v>40</v>
      </c>
      <c r="F41" s="57" t="s">
        <v>59</v>
      </c>
    </row>
    <row r="42" spans="1:6">
      <c r="A42" s="57">
        <v>0.54722174999999995</v>
      </c>
      <c r="B42" s="4">
        <v>123.03124928299999</v>
      </c>
      <c r="C42" s="5" t="s">
        <v>6</v>
      </c>
      <c r="D42" s="5"/>
      <c r="E42" s="34"/>
      <c r="F42" s="57" t="s">
        <v>69</v>
      </c>
    </row>
    <row r="43" spans="1:6">
      <c r="A43" s="57">
        <v>0.54713160000000005</v>
      </c>
      <c r="B43" s="4">
        <v>123.031162783</v>
      </c>
      <c r="C43" s="5" t="s">
        <v>6</v>
      </c>
      <c r="D43" s="5"/>
      <c r="E43" s="34"/>
      <c r="F43" s="57" t="s">
        <v>69</v>
      </c>
    </row>
    <row r="44" spans="1:6">
      <c r="A44" s="57">
        <v>0.5472186</v>
      </c>
      <c r="B44" s="4">
        <v>123.0312055</v>
      </c>
      <c r="C44" s="5" t="s">
        <v>6</v>
      </c>
      <c r="D44" s="57" t="s">
        <v>39</v>
      </c>
      <c r="E44" s="58" t="s">
        <v>40</v>
      </c>
      <c r="F44" s="57" t="s">
        <v>59</v>
      </c>
    </row>
    <row r="45" spans="1:6">
      <c r="A45" s="57">
        <v>0.54650489999999996</v>
      </c>
      <c r="B45" s="4">
        <v>123.0294626</v>
      </c>
      <c r="C45" s="5" t="s">
        <v>6</v>
      </c>
      <c r="D45" s="57" t="s">
        <v>55</v>
      </c>
      <c r="E45" s="58" t="s">
        <v>193</v>
      </c>
      <c r="F45" s="5" t="s">
        <v>59</v>
      </c>
    </row>
    <row r="46" spans="1:6">
      <c r="A46" s="57">
        <v>0.54645206000000002</v>
      </c>
      <c r="B46" s="4">
        <v>123.02923672999999</v>
      </c>
      <c r="C46" s="5" t="s">
        <v>6</v>
      </c>
      <c r="D46" s="57" t="s">
        <v>37</v>
      </c>
      <c r="E46" s="58" t="s">
        <v>38</v>
      </c>
      <c r="F46" s="57" t="s">
        <v>59</v>
      </c>
    </row>
    <row r="47" spans="1:6">
      <c r="A47" s="57">
        <v>0.54648609999999997</v>
      </c>
      <c r="B47" s="4">
        <v>123.02922218</v>
      </c>
      <c r="C47" s="5" t="s">
        <v>71</v>
      </c>
      <c r="D47" s="5"/>
      <c r="E47" s="34"/>
      <c r="F47" s="57" t="s">
        <v>59</v>
      </c>
    </row>
    <row r="48" spans="1:6">
      <c r="A48" s="57">
        <v>0.54729598300000004</v>
      </c>
      <c r="B48" s="4">
        <v>123.03131451599999</v>
      </c>
      <c r="C48" s="5" t="s">
        <v>41</v>
      </c>
      <c r="D48" s="5"/>
      <c r="E48" s="34"/>
      <c r="F48" s="5" t="s">
        <v>69</v>
      </c>
    </row>
    <row r="49" spans="1:11">
      <c r="A49" s="57">
        <v>0.54734415999999997</v>
      </c>
      <c r="B49" s="4">
        <v>123.31358899999999</v>
      </c>
      <c r="C49" s="5" t="s">
        <v>71</v>
      </c>
      <c r="D49" s="5"/>
      <c r="E49" s="34"/>
      <c r="F49" s="57" t="s">
        <v>59</v>
      </c>
    </row>
    <row r="50" spans="1:11">
      <c r="A50" s="57">
        <v>0.53848859999999998</v>
      </c>
      <c r="B50" s="4">
        <v>123.05318699999999</v>
      </c>
      <c r="C50" s="5" t="s">
        <v>186</v>
      </c>
      <c r="D50" s="5"/>
      <c r="E50" s="34"/>
      <c r="F50" s="57" t="s">
        <v>59</v>
      </c>
    </row>
    <row r="51" spans="1:11">
      <c r="A51" s="57">
        <v>0.53863220000000001</v>
      </c>
      <c r="B51" s="4">
        <v>123.05272479999999</v>
      </c>
      <c r="C51" s="5" t="s">
        <v>345</v>
      </c>
      <c r="D51" s="5"/>
      <c r="E51" s="34"/>
      <c r="F51" s="57" t="s">
        <v>69</v>
      </c>
    </row>
    <row r="52" spans="1:11">
      <c r="A52" s="57">
        <v>0.54030540000000005</v>
      </c>
      <c r="B52" s="4">
        <v>123.0464485</v>
      </c>
      <c r="C52" s="5" t="s">
        <v>80</v>
      </c>
      <c r="D52" s="5"/>
      <c r="E52" s="34"/>
      <c r="F52" s="5" t="s">
        <v>8</v>
      </c>
    </row>
    <row r="53" spans="1:11">
      <c r="A53" s="57">
        <v>0.54032409999999997</v>
      </c>
      <c r="B53" s="4">
        <v>123.04645050000001</v>
      </c>
      <c r="C53" s="5" t="s">
        <v>41</v>
      </c>
      <c r="D53" s="5"/>
      <c r="E53" s="34"/>
      <c r="F53" s="5" t="s">
        <v>8</v>
      </c>
    </row>
    <row r="54" spans="1:11">
      <c r="A54" s="57">
        <v>0.542628216</v>
      </c>
      <c r="B54" s="4">
        <v>123.044297316</v>
      </c>
      <c r="C54" s="5" t="s">
        <v>80</v>
      </c>
      <c r="D54" s="5"/>
      <c r="E54" s="34"/>
      <c r="F54" s="5" t="s">
        <v>8</v>
      </c>
    </row>
    <row r="55" spans="1:11">
      <c r="A55" s="57">
        <v>0.54481109999999999</v>
      </c>
      <c r="B55" s="4">
        <v>123.0405372</v>
      </c>
      <c r="C55" s="5" t="s">
        <v>41</v>
      </c>
      <c r="D55" s="5"/>
      <c r="E55" s="34"/>
      <c r="F55" s="5" t="s">
        <v>8</v>
      </c>
    </row>
    <row r="56" spans="1:11">
      <c r="A56" s="57">
        <v>0.54643640000000004</v>
      </c>
      <c r="B56" s="4">
        <v>123.0382968</v>
      </c>
      <c r="C56" s="5" t="s">
        <v>80</v>
      </c>
      <c r="D56" s="5"/>
      <c r="E56" s="34"/>
      <c r="F56" s="5" t="s">
        <v>8</v>
      </c>
    </row>
    <row r="57" spans="1:11">
      <c r="A57" s="57">
        <v>0.54660399999999998</v>
      </c>
      <c r="B57" s="4">
        <v>123.0382797</v>
      </c>
      <c r="C57" s="5" t="s">
        <v>41</v>
      </c>
      <c r="D57" s="5"/>
      <c r="E57" s="34"/>
      <c r="F57" s="5" t="s">
        <v>8</v>
      </c>
    </row>
    <row r="58" spans="1:11">
      <c r="A58" s="57">
        <v>0.54745931599999997</v>
      </c>
      <c r="B58" s="4">
        <v>123.034597616</v>
      </c>
      <c r="C58" s="5" t="s">
        <v>95</v>
      </c>
      <c r="D58" s="5"/>
      <c r="E58" s="34"/>
      <c r="F58" s="5" t="s">
        <v>59</v>
      </c>
    </row>
    <row r="59" spans="1:11">
      <c r="A59" s="57">
        <v>0.54740344900000004</v>
      </c>
      <c r="B59" s="4">
        <v>123.03260896</v>
      </c>
      <c r="C59" s="5" t="s">
        <v>186</v>
      </c>
      <c r="D59" s="5"/>
      <c r="E59" s="34"/>
      <c r="F59" s="57" t="s">
        <v>59</v>
      </c>
    </row>
    <row r="62" spans="1:11" s="1" customFormat="1" ht="25.8">
      <c r="A62" s="126" t="s">
        <v>342</v>
      </c>
      <c r="B62" s="127"/>
      <c r="C62" s="127"/>
      <c r="D62" s="127"/>
      <c r="E62" s="128"/>
      <c r="G62"/>
      <c r="H62"/>
      <c r="I62"/>
      <c r="J62"/>
      <c r="K62"/>
    </row>
    <row r="63" spans="1:11" s="1" customFormat="1">
      <c r="A63" s="35" t="s">
        <v>0</v>
      </c>
      <c r="B63" s="35" t="s">
        <v>1</v>
      </c>
      <c r="C63" s="35" t="s">
        <v>2</v>
      </c>
      <c r="D63" s="35" t="s">
        <v>3</v>
      </c>
      <c r="E63" s="82" t="s">
        <v>4</v>
      </c>
      <c r="G63"/>
      <c r="H63"/>
      <c r="I63"/>
      <c r="J63"/>
      <c r="K63"/>
    </row>
    <row r="64" spans="1:11" s="1" customFormat="1">
      <c r="A64" s="5">
        <v>0.54739378299999997</v>
      </c>
      <c r="B64" s="5">
        <v>123.032355049</v>
      </c>
      <c r="C64" s="57" t="s">
        <v>41</v>
      </c>
      <c r="D64" s="58" t="s">
        <v>42</v>
      </c>
      <c r="E64" s="58" t="s">
        <v>346</v>
      </c>
      <c r="G64"/>
      <c r="H64"/>
      <c r="I64"/>
      <c r="J64"/>
      <c r="K64"/>
    </row>
    <row r="65" spans="1:11" s="1" customFormat="1">
      <c r="A65" s="62"/>
      <c r="B65" s="62"/>
      <c r="C65" s="58"/>
      <c r="D65" s="58"/>
      <c r="E65" s="58"/>
      <c r="G65"/>
      <c r="H65"/>
      <c r="I65"/>
      <c r="J65"/>
      <c r="K65"/>
    </row>
    <row r="66" spans="1:11" s="1" customFormat="1">
      <c r="A66" s="62"/>
      <c r="B66" s="79"/>
      <c r="C66" s="58"/>
      <c r="D66" s="62"/>
      <c r="E66" s="59"/>
      <c r="G66"/>
      <c r="H66"/>
      <c r="I66"/>
      <c r="J66"/>
      <c r="K66"/>
    </row>
    <row r="67" spans="1:11" s="1" customFormat="1">
      <c r="A67" s="62"/>
      <c r="B67" s="62"/>
      <c r="C67" s="58"/>
      <c r="D67" s="62"/>
      <c r="E67" s="59"/>
      <c r="G67"/>
      <c r="H67"/>
      <c r="I67"/>
      <c r="J67"/>
      <c r="K67"/>
    </row>
    <row r="68" spans="1:11" s="1" customFormat="1">
      <c r="A68" s="62"/>
      <c r="B68" s="62"/>
      <c r="C68" s="58"/>
      <c r="D68" s="58"/>
      <c r="E68" s="58"/>
      <c r="G68"/>
      <c r="H68"/>
      <c r="I68"/>
      <c r="J68"/>
      <c r="K68"/>
    </row>
    <row r="69" spans="1:11" s="1" customFormat="1">
      <c r="A69" s="62"/>
      <c r="B69" s="62"/>
      <c r="C69" s="58"/>
      <c r="D69" s="58"/>
      <c r="E69" s="58"/>
      <c r="G69"/>
      <c r="H69"/>
      <c r="I69"/>
      <c r="J69"/>
      <c r="K69"/>
    </row>
    <row r="70" spans="1:11" s="1" customFormat="1">
      <c r="A70" s="62"/>
      <c r="B70" s="62"/>
      <c r="C70" s="62"/>
      <c r="D70" s="58"/>
      <c r="E70" s="58"/>
      <c r="G70"/>
      <c r="H70"/>
      <c r="I70"/>
      <c r="J70"/>
      <c r="K70"/>
    </row>
    <row r="71" spans="1:11" s="1" customFormat="1">
      <c r="A71" s="62"/>
      <c r="B71" s="62"/>
      <c r="C71" s="62"/>
      <c r="D71" s="58"/>
      <c r="E71" s="58"/>
      <c r="G71"/>
      <c r="H71"/>
      <c r="I71"/>
      <c r="J71"/>
      <c r="K71"/>
    </row>
    <row r="72" spans="1:11" s="1" customFormat="1">
      <c r="A72" s="58"/>
      <c r="B72" s="78"/>
      <c r="C72" s="62"/>
      <c r="D72" s="58"/>
      <c r="E72" s="58"/>
      <c r="G72"/>
      <c r="H72"/>
      <c r="I72"/>
      <c r="J72"/>
      <c r="K72"/>
    </row>
    <row r="73" spans="1:11" s="1" customFormat="1">
      <c r="A73" s="36"/>
      <c r="B73" s="36"/>
      <c r="C73" s="36"/>
      <c r="D73" s="36"/>
      <c r="E73" s="48"/>
      <c r="G73"/>
      <c r="H73"/>
      <c r="I73"/>
      <c r="J73"/>
      <c r="K73"/>
    </row>
    <row r="74" spans="1:11" s="1" customFormat="1">
      <c r="A74" s="36"/>
      <c r="B74" s="36"/>
      <c r="C74" s="36"/>
      <c r="D74" s="36"/>
      <c r="E74" s="48"/>
      <c r="G74"/>
      <c r="H74"/>
      <c r="I74"/>
      <c r="J74"/>
      <c r="K74"/>
    </row>
    <row r="75" spans="1:11" s="1" customFormat="1">
      <c r="A75" s="36"/>
      <c r="B75" s="36"/>
      <c r="C75" s="36"/>
      <c r="D75" s="36"/>
      <c r="E75" s="48"/>
      <c r="G75"/>
      <c r="H75"/>
      <c r="I75"/>
      <c r="J75"/>
      <c r="K75"/>
    </row>
    <row r="76" spans="1:11" s="1" customFormat="1">
      <c r="A76" s="36"/>
      <c r="B76" s="36"/>
      <c r="C76" s="36"/>
      <c r="D76" s="36"/>
      <c r="E76" s="48"/>
      <c r="G76"/>
      <c r="H76"/>
      <c r="I76"/>
      <c r="J76"/>
      <c r="K76"/>
    </row>
    <row r="77" spans="1:11" s="1" customFormat="1">
      <c r="A77" s="36"/>
      <c r="B77" s="36"/>
      <c r="C77" s="36"/>
      <c r="D77" s="36"/>
      <c r="E77" s="48"/>
      <c r="G77"/>
      <c r="H77"/>
      <c r="I77"/>
      <c r="J77"/>
      <c r="K77"/>
    </row>
    <row r="78" spans="1:11" s="1" customFormat="1">
      <c r="A78" s="36"/>
      <c r="B78" s="36"/>
      <c r="C78" s="36"/>
      <c r="D78" s="36"/>
      <c r="E78" s="48"/>
    </row>
    <row r="79" spans="1:11" s="1" customFormat="1">
      <c r="A79" s="36"/>
      <c r="B79" s="36"/>
      <c r="C79" s="36"/>
      <c r="D79" s="36"/>
      <c r="E79" s="38"/>
    </row>
    <row r="80" spans="1:11" s="1" customFormat="1">
      <c r="A80" s="36"/>
      <c r="B80" s="36"/>
      <c r="C80" s="36"/>
      <c r="D80" s="36"/>
      <c r="E80" s="38"/>
    </row>
    <row r="81" spans="1:11" s="1" customFormat="1">
      <c r="A81" s="36"/>
      <c r="B81" s="36"/>
      <c r="C81" s="36"/>
      <c r="D81" s="36"/>
      <c r="E81" s="38"/>
      <c r="G81"/>
      <c r="H81"/>
      <c r="I81"/>
      <c r="J81"/>
      <c r="K81"/>
    </row>
    <row r="82" spans="1:11" s="1" customFormat="1" ht="16.2" customHeight="1">
      <c r="A82" s="36"/>
      <c r="B82" s="36"/>
      <c r="C82" s="36"/>
      <c r="D82" s="36"/>
      <c r="E82" s="38"/>
      <c r="G82"/>
      <c r="H82"/>
      <c r="I82"/>
      <c r="J82"/>
      <c r="K82"/>
    </row>
    <row r="83" spans="1:11" s="1" customFormat="1">
      <c r="A83" s="36"/>
      <c r="B83" s="36"/>
      <c r="C83" s="36"/>
      <c r="D83" s="36"/>
      <c r="E83" s="48"/>
      <c r="G83"/>
      <c r="H83"/>
      <c r="I83"/>
      <c r="J83"/>
      <c r="K83"/>
    </row>
    <row r="84" spans="1:11" s="1" customFormat="1">
      <c r="A84" s="36"/>
      <c r="B84" s="36"/>
      <c r="C84" s="36"/>
      <c r="D84" s="36"/>
      <c r="E84" s="38"/>
      <c r="G84"/>
      <c r="H84"/>
      <c r="I84"/>
      <c r="J84"/>
      <c r="K84"/>
    </row>
    <row r="85" spans="1:11" s="1" customFormat="1">
      <c r="A85" s="36"/>
      <c r="B85" s="36"/>
      <c r="C85" s="36"/>
      <c r="D85" s="36"/>
      <c r="E85" s="38"/>
      <c r="G85"/>
      <c r="H85"/>
      <c r="I85"/>
      <c r="J85"/>
      <c r="K85"/>
    </row>
    <row r="86" spans="1:11" s="1" customFormat="1">
      <c r="A86" s="36"/>
      <c r="B86" s="36"/>
      <c r="C86" s="36"/>
      <c r="D86" s="36"/>
      <c r="E86" s="48"/>
      <c r="G86"/>
      <c r="H86"/>
      <c r="I86"/>
      <c r="J86"/>
      <c r="K86"/>
    </row>
    <row r="87" spans="1:11" s="1" customFormat="1">
      <c r="A87" s="36"/>
      <c r="B87" s="36"/>
      <c r="C87" s="36"/>
      <c r="D87" s="36"/>
      <c r="E87" s="48"/>
      <c r="G87"/>
      <c r="H87"/>
      <c r="I87"/>
      <c r="J87"/>
      <c r="K87"/>
    </row>
    <row r="88" spans="1:11" s="1" customFormat="1">
      <c r="A88" s="36"/>
      <c r="B88" s="36"/>
      <c r="C88" s="36"/>
      <c r="D88" s="36"/>
      <c r="E88" s="48"/>
      <c r="G88"/>
      <c r="H88"/>
      <c r="I88"/>
      <c r="J88"/>
      <c r="K88"/>
    </row>
    <row r="89" spans="1:11" s="1" customFormat="1">
      <c r="A89" s="36"/>
      <c r="B89" s="36"/>
      <c r="C89" s="36"/>
      <c r="D89" s="36"/>
      <c r="E89" s="38"/>
      <c r="G89"/>
      <c r="H89"/>
      <c r="I89"/>
      <c r="J89"/>
      <c r="K89"/>
    </row>
    <row r="90" spans="1:11" s="1" customFormat="1">
      <c r="A90" s="36"/>
      <c r="B90" s="36"/>
      <c r="C90" s="36"/>
      <c r="D90" s="36"/>
      <c r="E90" s="38"/>
      <c r="G90"/>
      <c r="H90"/>
      <c r="I90"/>
      <c r="J90"/>
      <c r="K90"/>
    </row>
    <row r="91" spans="1:11" s="1" customFormat="1">
      <c r="A91" s="36"/>
      <c r="B91" s="36"/>
      <c r="C91" s="36"/>
      <c r="D91" s="36"/>
      <c r="E91" s="48"/>
      <c r="G91"/>
      <c r="H91"/>
      <c r="I91"/>
      <c r="J91"/>
      <c r="K91"/>
    </row>
    <row r="92" spans="1:11" s="1" customFormat="1">
      <c r="A92" s="36"/>
      <c r="B92" s="36"/>
      <c r="C92" s="36"/>
      <c r="D92" s="36"/>
      <c r="E92" s="48"/>
      <c r="G92"/>
      <c r="H92"/>
      <c r="I92"/>
      <c r="J92"/>
      <c r="K92"/>
    </row>
    <row r="93" spans="1:11" s="1" customFormat="1">
      <c r="A93" s="36"/>
      <c r="B93" s="36"/>
      <c r="C93" s="36"/>
      <c r="D93" s="36"/>
      <c r="E93" s="38"/>
      <c r="G93"/>
      <c r="H93"/>
      <c r="I93"/>
      <c r="J93"/>
      <c r="K93"/>
    </row>
    <row r="94" spans="1:11">
      <c r="A94" s="36"/>
      <c r="B94" s="40"/>
      <c r="C94" s="36"/>
      <c r="D94" s="36"/>
      <c r="E94" s="38"/>
    </row>
    <row r="95" spans="1:11">
      <c r="A95" s="36"/>
      <c r="B95" s="41"/>
      <c r="C95" s="36"/>
      <c r="D95" s="36"/>
      <c r="E95" s="48"/>
    </row>
    <row r="96" spans="1:11">
      <c r="A96" s="36"/>
      <c r="B96" s="41"/>
      <c r="C96" s="36"/>
      <c r="D96" s="36"/>
      <c r="E96" s="48"/>
    </row>
    <row r="97" spans="1:6">
      <c r="A97" s="36"/>
      <c r="B97" s="36"/>
      <c r="C97" s="36"/>
      <c r="D97" s="36"/>
      <c r="E97" s="48"/>
    </row>
    <row r="98" spans="1:6">
      <c r="A98" s="36"/>
      <c r="B98" s="36"/>
      <c r="C98" s="36"/>
      <c r="D98" s="36"/>
      <c r="E98" s="38"/>
    </row>
    <row r="99" spans="1:6">
      <c r="A99" s="36"/>
      <c r="B99" s="36"/>
      <c r="C99" s="36"/>
      <c r="D99" s="36"/>
      <c r="E99" s="38"/>
    </row>
    <row r="100" spans="1:6">
      <c r="A100" s="36"/>
      <c r="B100" s="36"/>
      <c r="C100" s="36"/>
      <c r="D100" s="36"/>
      <c r="E100" s="38"/>
    </row>
    <row r="101" spans="1:6">
      <c r="A101" s="36"/>
      <c r="B101" s="36"/>
      <c r="C101" s="36"/>
      <c r="D101" s="36"/>
      <c r="E101" s="38"/>
    </row>
    <row r="102" spans="1:6">
      <c r="A102" s="36"/>
      <c r="B102" s="36"/>
      <c r="C102" s="36"/>
      <c r="D102" s="36"/>
      <c r="E102" s="48"/>
    </row>
    <row r="103" spans="1:6">
      <c r="A103" s="36"/>
      <c r="B103" s="36"/>
      <c r="C103" s="36"/>
      <c r="D103" s="36"/>
      <c r="E103" s="48"/>
    </row>
    <row r="104" spans="1:6">
      <c r="A104" s="36"/>
      <c r="B104" s="36"/>
      <c r="C104" s="36"/>
      <c r="D104" s="36"/>
      <c r="E104" s="48"/>
    </row>
    <row r="105" spans="1:6">
      <c r="A105" s="36"/>
      <c r="B105" s="36"/>
      <c r="C105" s="36"/>
      <c r="D105" s="42"/>
      <c r="E105" s="48"/>
    </row>
    <row r="106" spans="1:6">
      <c r="A106" s="36"/>
      <c r="B106" s="36"/>
      <c r="C106" s="36"/>
      <c r="D106" s="42"/>
      <c r="E106" s="48"/>
      <c r="F106" s="43"/>
    </row>
    <row r="107" spans="1:6">
      <c r="A107" s="36"/>
      <c r="B107" s="36"/>
      <c r="C107" s="36"/>
      <c r="D107" s="36"/>
      <c r="E107" s="48"/>
    </row>
    <row r="108" spans="1:6">
      <c r="A108" s="40"/>
      <c r="B108" s="36"/>
      <c r="C108" s="36"/>
      <c r="D108" s="36"/>
      <c r="E108" s="48"/>
    </row>
    <row r="109" spans="1:6">
      <c r="A109" s="44"/>
      <c r="B109" s="44"/>
      <c r="C109" s="42"/>
      <c r="D109" s="36"/>
      <c r="E109" s="48"/>
    </row>
    <row r="110" spans="1:6">
      <c r="A110" s="44"/>
      <c r="B110" s="44"/>
      <c r="C110" s="36"/>
      <c r="D110" s="36"/>
      <c r="E110" s="48"/>
    </row>
    <row r="111" spans="1:6">
      <c r="A111" s="36"/>
      <c r="B111" s="36"/>
      <c r="C111" s="36"/>
      <c r="D111" s="36"/>
      <c r="E111" s="48"/>
      <c r="F111" s="45"/>
    </row>
    <row r="112" spans="1:6">
      <c r="A112" s="36"/>
      <c r="B112" s="36"/>
      <c r="C112" s="36"/>
      <c r="D112" s="36"/>
      <c r="E112" s="38"/>
      <c r="F112" s="45"/>
    </row>
    <row r="113" spans="1:6">
      <c r="A113" s="36"/>
      <c r="B113" s="36"/>
      <c r="C113" s="36"/>
      <c r="D113" s="36"/>
      <c r="E113" s="38"/>
      <c r="F113"/>
    </row>
    <row r="114" spans="1:6">
      <c r="A114" s="46"/>
      <c r="B114" s="46"/>
      <c r="C114" s="46"/>
      <c r="D114" s="42"/>
      <c r="E114" s="48"/>
      <c r="F114"/>
    </row>
    <row r="115" spans="1:6">
      <c r="A115" s="47"/>
      <c r="B115" s="46"/>
      <c r="C115" s="46"/>
      <c r="D115" s="42"/>
      <c r="E115" s="48"/>
      <c r="F115"/>
    </row>
    <row r="116" spans="1:6">
      <c r="A116" s="36"/>
      <c r="B116" s="40"/>
      <c r="C116" s="36"/>
      <c r="D116" s="36"/>
      <c r="E116" s="48"/>
      <c r="F116"/>
    </row>
    <row r="117" spans="1:6">
      <c r="A117" s="36"/>
      <c r="B117" s="40"/>
      <c r="C117" s="36"/>
      <c r="D117" s="36"/>
      <c r="E117" s="48"/>
      <c r="F117"/>
    </row>
    <row r="118" spans="1:6">
      <c r="A118" s="36"/>
      <c r="B118" s="36"/>
      <c r="C118" s="36"/>
      <c r="D118" s="36"/>
      <c r="E118" s="48"/>
      <c r="F118"/>
    </row>
    <row r="119" spans="1:6">
      <c r="A119" s="36"/>
      <c r="B119" s="36"/>
      <c r="C119" s="36"/>
      <c r="D119" s="36"/>
      <c r="E119" s="48"/>
      <c r="F119"/>
    </row>
    <row r="120" spans="1:6">
      <c r="A120" s="36"/>
      <c r="B120" s="36"/>
      <c r="C120" s="36"/>
      <c r="D120" s="36"/>
      <c r="E120" s="48"/>
      <c r="F120"/>
    </row>
    <row r="121" spans="1:6">
      <c r="A121" s="36"/>
      <c r="B121" s="36"/>
      <c r="C121" s="36"/>
      <c r="D121" s="36"/>
      <c r="E121" s="48"/>
      <c r="F121"/>
    </row>
    <row r="122" spans="1:6">
      <c r="A122" s="36"/>
      <c r="B122" s="36"/>
      <c r="C122" s="36"/>
      <c r="D122" s="36"/>
      <c r="E122" s="48"/>
      <c r="F122"/>
    </row>
    <row r="123" spans="1:6">
      <c r="A123" s="36"/>
      <c r="B123" s="36"/>
      <c r="C123" s="36"/>
      <c r="D123" s="36"/>
      <c r="E123" s="38"/>
      <c r="F123"/>
    </row>
    <row r="124" spans="1:6">
      <c r="A124" s="36"/>
      <c r="B124" s="36"/>
      <c r="C124" s="36"/>
      <c r="D124" s="36"/>
      <c r="E124" s="38"/>
      <c r="F124"/>
    </row>
  </sheetData>
  <mergeCells count="2">
    <mergeCell ref="A1:F1"/>
    <mergeCell ref="A62:E62"/>
  </mergeCells>
  <pageMargins left="0.7" right="0.7" top="0.75" bottom="0.75" header="0.3" footer="0.3"/>
  <pageSetup scale="2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7678-E147-4635-AFF9-88D68A50E398}">
  <sheetPr>
    <pageSetUpPr fitToPage="1"/>
  </sheetPr>
  <dimension ref="A1:K117"/>
  <sheetViews>
    <sheetView view="pageBreakPreview" topLeftCell="A11" zoomScaleNormal="85" zoomScaleSheetLayoutView="100" workbookViewId="0">
      <selection activeCell="F21" sqref="F21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285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36">
        <v>0.56691599999999998</v>
      </c>
      <c r="B3" s="36">
        <v>123.069086</v>
      </c>
      <c r="C3" s="36" t="s">
        <v>6</v>
      </c>
      <c r="D3" s="36" t="s">
        <v>107</v>
      </c>
      <c r="E3" s="48" t="s">
        <v>108</v>
      </c>
      <c r="F3" s="36" t="s">
        <v>8</v>
      </c>
    </row>
    <row r="4" spans="1:11">
      <c r="A4" s="36">
        <v>0.56662330000000005</v>
      </c>
      <c r="B4" s="37">
        <v>123.069293</v>
      </c>
      <c r="C4" s="36" t="s">
        <v>6</v>
      </c>
      <c r="D4" s="36" t="s">
        <v>20</v>
      </c>
      <c r="E4" s="36" t="s">
        <v>70</v>
      </c>
      <c r="F4" s="36" t="s">
        <v>59</v>
      </c>
    </row>
    <row r="5" spans="1:11">
      <c r="A5" s="36">
        <v>0.56613999999999998</v>
      </c>
      <c r="B5" s="36">
        <v>123.07056300000001</v>
      </c>
      <c r="C5" s="36" t="s">
        <v>6</v>
      </c>
      <c r="D5" s="36" t="s">
        <v>20</v>
      </c>
      <c r="E5" s="36" t="s">
        <v>70</v>
      </c>
      <c r="F5" s="36" t="s">
        <v>59</v>
      </c>
    </row>
    <row r="6" spans="1:11">
      <c r="A6" s="36">
        <v>0.56549830000000001</v>
      </c>
      <c r="B6" s="36">
        <v>123.07222160000001</v>
      </c>
      <c r="C6" s="36" t="s">
        <v>6</v>
      </c>
      <c r="D6" s="36" t="s">
        <v>32</v>
      </c>
      <c r="E6" s="68" t="s">
        <v>33</v>
      </c>
      <c r="F6" s="36" t="s">
        <v>59</v>
      </c>
    </row>
    <row r="7" spans="1:11">
      <c r="A7" s="36">
        <v>0.56540599999999996</v>
      </c>
      <c r="B7" s="36">
        <v>123.0727883</v>
      </c>
      <c r="C7" s="36" t="s">
        <v>6</v>
      </c>
      <c r="D7" s="36" t="s">
        <v>37</v>
      </c>
      <c r="E7" s="36" t="s">
        <v>38</v>
      </c>
      <c r="F7" s="36" t="s">
        <v>59</v>
      </c>
    </row>
    <row r="8" spans="1:11">
      <c r="A8" s="36">
        <v>0.56539159999999999</v>
      </c>
      <c r="B8" s="36">
        <v>123.07285160000001</v>
      </c>
      <c r="C8" s="36" t="s">
        <v>6</v>
      </c>
      <c r="D8" s="36" t="s">
        <v>35</v>
      </c>
      <c r="E8" s="68" t="s">
        <v>36</v>
      </c>
      <c r="F8" s="36" t="s">
        <v>59</v>
      </c>
    </row>
    <row r="9" spans="1:11">
      <c r="A9" s="36">
        <v>0.56536660000000005</v>
      </c>
      <c r="B9" s="36">
        <v>123.0736716</v>
      </c>
      <c r="C9" s="36" t="s">
        <v>6</v>
      </c>
      <c r="D9" s="36" t="s">
        <v>37</v>
      </c>
      <c r="E9" s="36" t="s">
        <v>38</v>
      </c>
      <c r="F9" s="36" t="s">
        <v>59</v>
      </c>
    </row>
    <row r="10" spans="1:11">
      <c r="A10" s="36">
        <v>0.56457499</v>
      </c>
      <c r="B10" s="36">
        <v>123.0763733</v>
      </c>
      <c r="C10" s="36" t="s">
        <v>6</v>
      </c>
      <c r="D10" s="36" t="s">
        <v>39</v>
      </c>
      <c r="E10" s="36" t="s">
        <v>287</v>
      </c>
      <c r="F10" s="36" t="s">
        <v>59</v>
      </c>
    </row>
    <row r="11" spans="1:11">
      <c r="A11" s="36">
        <v>0.56457499</v>
      </c>
      <c r="B11" s="36">
        <v>123.0763733</v>
      </c>
      <c r="C11" s="36" t="s">
        <v>6</v>
      </c>
      <c r="D11" s="36" t="s">
        <v>39</v>
      </c>
      <c r="E11" s="36" t="s">
        <v>287</v>
      </c>
      <c r="F11" s="36" t="s">
        <v>59</v>
      </c>
    </row>
    <row r="12" spans="1:11">
      <c r="A12" s="36">
        <v>0.56449660000000002</v>
      </c>
      <c r="B12" s="36">
        <v>123.07675999999999</v>
      </c>
      <c r="C12" s="36" t="s">
        <v>6</v>
      </c>
      <c r="D12" s="36" t="s">
        <v>39</v>
      </c>
      <c r="E12" s="36" t="s">
        <v>287</v>
      </c>
      <c r="F12" s="36" t="s">
        <v>59</v>
      </c>
    </row>
    <row r="13" spans="1:11">
      <c r="A13" s="36">
        <v>0.56448500000000001</v>
      </c>
      <c r="B13" s="36">
        <v>123.076925</v>
      </c>
      <c r="C13" s="36" t="s">
        <v>6</v>
      </c>
      <c r="D13" s="36" t="s">
        <v>39</v>
      </c>
      <c r="E13" s="36" t="s">
        <v>287</v>
      </c>
      <c r="F13" s="36" t="s">
        <v>59</v>
      </c>
    </row>
    <row r="14" spans="1:11">
      <c r="A14" s="40">
        <v>0.56450299999999998</v>
      </c>
      <c r="B14" s="36">
        <v>123.07761499999999</v>
      </c>
      <c r="C14" s="36" t="s">
        <v>6</v>
      </c>
      <c r="D14" s="36" t="s">
        <v>35</v>
      </c>
      <c r="E14" s="36" t="s">
        <v>36</v>
      </c>
      <c r="F14" s="36" t="s">
        <v>59</v>
      </c>
    </row>
    <row r="15" spans="1:11">
      <c r="A15" s="36">
        <v>0.56448830000000005</v>
      </c>
      <c r="B15" s="36">
        <v>123.077826</v>
      </c>
      <c r="C15" s="36" t="s">
        <v>6</v>
      </c>
      <c r="D15" s="36" t="s">
        <v>39</v>
      </c>
      <c r="E15" s="36" t="s">
        <v>287</v>
      </c>
      <c r="F15" s="36" t="s">
        <v>8</v>
      </c>
    </row>
    <row r="16" spans="1:11">
      <c r="A16" s="36">
        <v>0.56448830000000005</v>
      </c>
      <c r="B16" s="36">
        <v>123.077826</v>
      </c>
      <c r="C16" s="36" t="s">
        <v>6</v>
      </c>
      <c r="D16" s="36" t="s">
        <v>39</v>
      </c>
      <c r="E16" s="36" t="s">
        <v>287</v>
      </c>
      <c r="F16" s="36" t="s">
        <v>59</v>
      </c>
    </row>
    <row r="17" spans="1:6">
      <c r="A17" s="36">
        <v>0.56446160000000001</v>
      </c>
      <c r="B17" s="36">
        <v>123.07831830000001</v>
      </c>
      <c r="C17" s="36" t="s">
        <v>6</v>
      </c>
      <c r="D17" s="36" t="s">
        <v>96</v>
      </c>
      <c r="E17" s="68" t="s">
        <v>97</v>
      </c>
      <c r="F17" s="36" t="s">
        <v>8</v>
      </c>
    </row>
    <row r="18" spans="1:6">
      <c r="A18" s="36">
        <v>0.5644633</v>
      </c>
      <c r="B18" s="36">
        <v>123.078883</v>
      </c>
      <c r="C18" s="36" t="s">
        <v>6</v>
      </c>
      <c r="D18" s="36" t="s">
        <v>55</v>
      </c>
      <c r="E18" s="36" t="s">
        <v>288</v>
      </c>
      <c r="F18" s="36" t="s">
        <v>59</v>
      </c>
    </row>
    <row r="19" spans="1:6">
      <c r="A19" s="36">
        <v>0.56445999999999996</v>
      </c>
      <c r="B19" s="36">
        <v>123.078963</v>
      </c>
      <c r="C19" s="36" t="s">
        <v>6</v>
      </c>
      <c r="D19" s="36" t="s">
        <v>271</v>
      </c>
      <c r="E19" s="36" t="s">
        <v>120</v>
      </c>
      <c r="F19" s="36" t="s">
        <v>8</v>
      </c>
    </row>
    <row r="20" spans="1:6">
      <c r="A20" s="36">
        <v>0.56428</v>
      </c>
      <c r="B20" s="36">
        <v>123.08110000000001</v>
      </c>
      <c r="C20" s="36" t="s">
        <v>6</v>
      </c>
      <c r="D20" s="36" t="s">
        <v>37</v>
      </c>
      <c r="E20" s="36" t="s">
        <v>38</v>
      </c>
      <c r="F20" s="36" t="s">
        <v>59</v>
      </c>
    </row>
    <row r="21" spans="1:6">
      <c r="A21" s="36">
        <v>0.56399160000000004</v>
      </c>
      <c r="B21" s="36">
        <v>123.0826916</v>
      </c>
      <c r="C21" s="36" t="s">
        <v>6</v>
      </c>
      <c r="D21" s="36" t="s">
        <v>35</v>
      </c>
      <c r="E21" s="36" t="s">
        <v>36</v>
      </c>
      <c r="F21" s="36" t="s">
        <v>8</v>
      </c>
    </row>
    <row r="22" spans="1:6">
      <c r="A22" s="36">
        <v>0.56397830000000004</v>
      </c>
      <c r="B22" s="36">
        <v>123.08387159999999</v>
      </c>
      <c r="C22" s="36" t="s">
        <v>6</v>
      </c>
      <c r="D22" s="36" t="s">
        <v>32</v>
      </c>
      <c r="E22" s="68" t="s">
        <v>33</v>
      </c>
      <c r="F22" s="36" t="s">
        <v>59</v>
      </c>
    </row>
    <row r="23" spans="1:6">
      <c r="A23" s="36">
        <v>0.564056</v>
      </c>
      <c r="B23" s="36">
        <v>123.084605</v>
      </c>
      <c r="C23" s="36" t="s">
        <v>6</v>
      </c>
      <c r="D23" s="36" t="s">
        <v>266</v>
      </c>
      <c r="E23" s="36" t="s">
        <v>289</v>
      </c>
      <c r="F23" s="36" t="s">
        <v>59</v>
      </c>
    </row>
    <row r="24" spans="1:6">
      <c r="A24" s="36">
        <v>0.56409165999999999</v>
      </c>
      <c r="B24" s="36">
        <v>123.0848883</v>
      </c>
      <c r="C24" s="36" t="s">
        <v>6</v>
      </c>
      <c r="D24" s="36" t="s">
        <v>290</v>
      </c>
      <c r="E24" s="68" t="s">
        <v>291</v>
      </c>
      <c r="F24" s="36" t="s">
        <v>59</v>
      </c>
    </row>
    <row r="25" spans="1:6">
      <c r="A25" s="36">
        <v>0.56409330000000002</v>
      </c>
      <c r="B25" s="36">
        <v>123.085003</v>
      </c>
      <c r="C25" s="36" t="s">
        <v>6</v>
      </c>
      <c r="D25" s="36" t="s">
        <v>111</v>
      </c>
      <c r="E25" s="36" t="s">
        <v>112</v>
      </c>
      <c r="F25" s="36" t="s">
        <v>59</v>
      </c>
    </row>
    <row r="26" spans="1:6">
      <c r="A26" s="36">
        <v>0.56411829999999996</v>
      </c>
      <c r="B26" s="36">
        <v>123.085413</v>
      </c>
      <c r="C26" s="36" t="s">
        <v>6</v>
      </c>
      <c r="D26" s="36" t="s">
        <v>271</v>
      </c>
      <c r="E26" s="36" t="s">
        <v>120</v>
      </c>
      <c r="F26" s="36" t="s">
        <v>59</v>
      </c>
    </row>
    <row r="27" spans="1:6">
      <c r="A27" s="36">
        <v>0.56411829999999996</v>
      </c>
      <c r="B27" s="36">
        <v>123.085413</v>
      </c>
      <c r="C27" s="36" t="s">
        <v>6</v>
      </c>
      <c r="D27" s="36" t="s">
        <v>271</v>
      </c>
      <c r="E27" s="36" t="s">
        <v>120</v>
      </c>
      <c r="F27" s="36" t="s">
        <v>59</v>
      </c>
    </row>
    <row r="28" spans="1:6">
      <c r="A28" s="36">
        <v>0.56412600000000002</v>
      </c>
      <c r="B28" s="36">
        <v>123.085753</v>
      </c>
      <c r="C28" s="36" t="s">
        <v>6</v>
      </c>
      <c r="D28" s="36" t="s">
        <v>39</v>
      </c>
      <c r="E28" s="36" t="s">
        <v>292</v>
      </c>
      <c r="F28" s="36" t="s">
        <v>59</v>
      </c>
    </row>
    <row r="29" spans="1:6">
      <c r="A29" s="36">
        <v>0.56413999999999997</v>
      </c>
      <c r="B29" s="41">
        <v>123.085793</v>
      </c>
      <c r="C29" s="36" t="s">
        <v>6</v>
      </c>
      <c r="D29" s="36" t="s">
        <v>111</v>
      </c>
      <c r="E29" s="36" t="s">
        <v>112</v>
      </c>
      <c r="F29" s="36" t="s">
        <v>59</v>
      </c>
    </row>
    <row r="30" spans="1:6">
      <c r="A30" s="36">
        <v>0.56419160000000002</v>
      </c>
      <c r="B30" s="36">
        <v>123.08588159999999</v>
      </c>
      <c r="C30" s="36" t="s">
        <v>6</v>
      </c>
      <c r="D30" s="36" t="s">
        <v>290</v>
      </c>
      <c r="E30" s="68" t="s">
        <v>291</v>
      </c>
      <c r="F30" s="36" t="s">
        <v>59</v>
      </c>
    </row>
    <row r="31" spans="1:6">
      <c r="A31" s="36">
        <v>0.56413500000000005</v>
      </c>
      <c r="B31" s="36">
        <v>123.0860383</v>
      </c>
      <c r="C31" s="36" t="s">
        <v>6</v>
      </c>
      <c r="D31" s="36" t="s">
        <v>266</v>
      </c>
      <c r="E31" s="36" t="s">
        <v>289</v>
      </c>
      <c r="F31" s="36" t="s">
        <v>59</v>
      </c>
    </row>
    <row r="32" spans="1:6">
      <c r="A32" s="36">
        <v>0.56344499999999997</v>
      </c>
      <c r="B32" s="36">
        <v>123.08821500000001</v>
      </c>
      <c r="C32" s="36" t="s">
        <v>75</v>
      </c>
      <c r="D32" s="36"/>
      <c r="E32" s="36" t="s">
        <v>75</v>
      </c>
      <c r="F32" s="36" t="s">
        <v>59</v>
      </c>
    </row>
    <row r="33" spans="1:6">
      <c r="A33" s="36">
        <v>0.56331830000000005</v>
      </c>
      <c r="B33" s="36">
        <v>123.08843299999999</v>
      </c>
      <c r="C33" s="36" t="s">
        <v>6</v>
      </c>
      <c r="D33" s="36" t="s">
        <v>20</v>
      </c>
      <c r="E33" s="36" t="s">
        <v>70</v>
      </c>
      <c r="F33" s="36" t="s">
        <v>59</v>
      </c>
    </row>
    <row r="34" spans="1:6">
      <c r="A34" s="36">
        <v>0.56410159999999998</v>
      </c>
      <c r="B34" s="36">
        <v>123.081963</v>
      </c>
      <c r="C34" s="67" t="s">
        <v>6</v>
      </c>
      <c r="D34" s="36" t="s">
        <v>37</v>
      </c>
      <c r="E34" s="36" t="s">
        <v>38</v>
      </c>
      <c r="F34" s="36" t="s">
        <v>59</v>
      </c>
    </row>
    <row r="35" spans="1:6">
      <c r="A35" s="36">
        <v>0.56437166000000005</v>
      </c>
      <c r="B35" s="36">
        <v>123.079883</v>
      </c>
      <c r="C35" s="67" t="s">
        <v>6</v>
      </c>
      <c r="D35" s="36" t="s">
        <v>55</v>
      </c>
      <c r="E35" s="36" t="s">
        <v>288</v>
      </c>
      <c r="F35" s="36" t="s">
        <v>59</v>
      </c>
    </row>
    <row r="36" spans="1:6">
      <c r="A36" s="5"/>
      <c r="B36" s="5"/>
      <c r="C36" s="5"/>
      <c r="D36" s="57"/>
      <c r="E36" s="58"/>
      <c r="F36" s="57"/>
    </row>
    <row r="37" spans="1:6">
      <c r="A37" s="5"/>
      <c r="B37" s="5"/>
      <c r="C37" s="5"/>
      <c r="D37" s="57"/>
      <c r="E37" s="58"/>
      <c r="F37" s="57"/>
    </row>
    <row r="38" spans="1:6">
      <c r="A38" s="5"/>
      <c r="B38" s="5"/>
      <c r="C38" s="5"/>
      <c r="D38" s="57"/>
      <c r="E38" s="58"/>
      <c r="F38" s="57"/>
    </row>
    <row r="39" spans="1:6">
      <c r="A39" s="5"/>
      <c r="B39" s="5"/>
      <c r="C39" s="5"/>
      <c r="D39" s="57"/>
      <c r="E39" s="58"/>
      <c r="F39" s="57"/>
    </row>
    <row r="40" spans="1:6">
      <c r="A40" s="5"/>
      <c r="B40" s="5"/>
      <c r="C40" s="5"/>
      <c r="D40" s="57"/>
      <c r="E40" s="58"/>
      <c r="F40" s="57"/>
    </row>
    <row r="41" spans="1:6">
      <c r="A41" s="5"/>
      <c r="B41" s="5"/>
      <c r="C41" s="5"/>
      <c r="D41" s="57"/>
      <c r="E41" s="58"/>
      <c r="F41" s="57"/>
    </row>
    <row r="42" spans="1:6">
      <c r="A42" s="5"/>
      <c r="B42" s="5"/>
      <c r="C42" s="5"/>
      <c r="D42" s="57"/>
      <c r="E42" s="58"/>
      <c r="F42" s="57"/>
    </row>
    <row r="43" spans="1:6">
      <c r="A43" s="5"/>
      <c r="B43" s="5"/>
      <c r="C43" s="5"/>
      <c r="D43" s="57"/>
      <c r="E43" s="58"/>
      <c r="F43" s="57"/>
    </row>
    <row r="44" spans="1:6">
      <c r="A44" s="5"/>
      <c r="B44" s="5"/>
      <c r="C44" s="5"/>
      <c r="D44" s="57"/>
      <c r="E44" s="58"/>
      <c r="F44" s="57"/>
    </row>
    <row r="45" spans="1:6">
      <c r="A45" s="5"/>
      <c r="B45" s="5"/>
      <c r="C45" s="5"/>
      <c r="D45" s="57"/>
      <c r="E45" s="58"/>
      <c r="F45" s="57"/>
    </row>
    <row r="46" spans="1:6">
      <c r="A46" s="5"/>
      <c r="B46" s="5"/>
      <c r="C46" s="5"/>
      <c r="D46" s="57"/>
      <c r="E46" s="58"/>
      <c r="F46" s="57"/>
    </row>
    <row r="47" spans="1:6">
      <c r="A47" s="5"/>
      <c r="B47" s="5"/>
      <c r="C47" s="5"/>
      <c r="D47" s="57"/>
      <c r="E47" s="58"/>
      <c r="F47" s="57"/>
    </row>
    <row r="48" spans="1:6">
      <c r="A48" s="5"/>
      <c r="B48" s="5"/>
      <c r="C48" s="5"/>
      <c r="D48" s="57"/>
      <c r="E48" s="58"/>
      <c r="F48" s="57"/>
    </row>
    <row r="49" spans="1:11">
      <c r="A49" s="5"/>
      <c r="B49" s="5"/>
      <c r="C49" s="5"/>
      <c r="D49" s="57"/>
      <c r="E49" s="58"/>
      <c r="F49" s="57"/>
    </row>
    <row r="50" spans="1:11">
      <c r="A50" s="5"/>
      <c r="B50" s="5"/>
      <c r="C50" s="5"/>
      <c r="D50" s="57"/>
      <c r="E50" s="58"/>
      <c r="F50" s="57"/>
    </row>
    <row r="51" spans="1:11">
      <c r="A51" s="5"/>
      <c r="B51" s="5"/>
      <c r="C51" s="5"/>
      <c r="D51" s="57"/>
      <c r="E51" s="58"/>
      <c r="F51" s="57"/>
    </row>
    <row r="52" spans="1:11">
      <c r="A52" s="5"/>
      <c r="B52" s="5"/>
      <c r="C52" s="5"/>
      <c r="D52" s="57"/>
      <c r="E52" s="58"/>
      <c r="F52" s="57"/>
    </row>
    <row r="55" spans="1:11" s="1" customFormat="1" ht="25.8">
      <c r="A55" s="125" t="s">
        <v>286</v>
      </c>
      <c r="B55" s="125"/>
      <c r="C55" s="125"/>
      <c r="D55" s="125"/>
      <c r="E55" s="125"/>
      <c r="G55"/>
      <c r="H55"/>
      <c r="I55"/>
      <c r="J55"/>
      <c r="K55"/>
    </row>
    <row r="56" spans="1:11" s="1" customFormat="1">
      <c r="A56" s="35" t="s">
        <v>0</v>
      </c>
      <c r="B56" s="35" t="s">
        <v>1</v>
      </c>
      <c r="C56" s="35" t="s">
        <v>2</v>
      </c>
      <c r="D56" s="35" t="s">
        <v>3</v>
      </c>
      <c r="E56" s="35" t="s">
        <v>4</v>
      </c>
      <c r="G56"/>
      <c r="H56"/>
      <c r="I56"/>
      <c r="J56"/>
      <c r="K56"/>
    </row>
    <row r="57" spans="1:11" s="1" customFormat="1">
      <c r="A57" s="36">
        <v>0.56695830000000003</v>
      </c>
      <c r="B57" s="37">
        <v>123.06900829999999</v>
      </c>
      <c r="C57" s="36" t="s">
        <v>6</v>
      </c>
      <c r="D57" s="36" t="s">
        <v>37</v>
      </c>
      <c r="E57" s="36" t="s">
        <v>38</v>
      </c>
      <c r="G57"/>
      <c r="H57"/>
      <c r="I57"/>
      <c r="J57"/>
      <c r="K57"/>
    </row>
    <row r="58" spans="1:11" s="1" customFormat="1">
      <c r="A58" s="40">
        <v>0.56661329999999999</v>
      </c>
      <c r="B58" s="36">
        <v>123.0693383</v>
      </c>
      <c r="C58" s="36" t="s">
        <v>6</v>
      </c>
      <c r="D58" s="36" t="s">
        <v>293</v>
      </c>
      <c r="E58" s="36" t="s">
        <v>38</v>
      </c>
      <c r="G58"/>
      <c r="H58"/>
      <c r="I58"/>
      <c r="J58"/>
      <c r="K58"/>
    </row>
    <row r="59" spans="1:11" s="1" customFormat="1">
      <c r="A59" s="40">
        <v>0.56661329999999999</v>
      </c>
      <c r="B59" s="36">
        <v>123.0693383</v>
      </c>
      <c r="C59" s="36" t="s">
        <v>6</v>
      </c>
      <c r="D59" s="36" t="s">
        <v>48</v>
      </c>
      <c r="E59" s="36" t="s">
        <v>280</v>
      </c>
      <c r="G59"/>
      <c r="H59"/>
      <c r="I59"/>
      <c r="J59"/>
      <c r="K59"/>
    </row>
    <row r="60" spans="1:11" s="1" customFormat="1">
      <c r="A60" s="40">
        <v>0.56661329999999999</v>
      </c>
      <c r="B60" s="36">
        <v>123.0693383</v>
      </c>
      <c r="C60" s="36" t="s">
        <v>6</v>
      </c>
      <c r="D60" s="36" t="s">
        <v>60</v>
      </c>
      <c r="E60" s="36" t="s">
        <v>267</v>
      </c>
      <c r="G60"/>
      <c r="H60"/>
      <c r="I60"/>
      <c r="J60"/>
      <c r="K60"/>
    </row>
    <row r="61" spans="1:11" s="1" customFormat="1">
      <c r="A61" s="36">
        <v>0.55665682999999999</v>
      </c>
      <c r="B61" s="36">
        <v>123.069546</v>
      </c>
      <c r="C61" s="36" t="s">
        <v>6</v>
      </c>
      <c r="D61" s="36" t="s">
        <v>12</v>
      </c>
      <c r="E61" s="36" t="s">
        <v>73</v>
      </c>
      <c r="G61"/>
      <c r="H61"/>
      <c r="I61"/>
      <c r="J61"/>
      <c r="K61"/>
    </row>
    <row r="62" spans="1:11" s="1" customFormat="1">
      <c r="A62" s="36">
        <v>0.56549830000000001</v>
      </c>
      <c r="B62" s="36">
        <v>123.07222160000001</v>
      </c>
      <c r="C62" s="36" t="s">
        <v>6</v>
      </c>
      <c r="D62" s="36" t="s">
        <v>20</v>
      </c>
      <c r="E62" s="68" t="s">
        <v>67</v>
      </c>
      <c r="G62"/>
      <c r="H62"/>
      <c r="I62"/>
      <c r="J62"/>
      <c r="K62"/>
    </row>
    <row r="63" spans="1:11" s="1" customFormat="1">
      <c r="A63" s="36">
        <v>0.56548600000000004</v>
      </c>
      <c r="B63" s="36">
        <v>123.07223500000001</v>
      </c>
      <c r="C63" s="36" t="s">
        <v>6</v>
      </c>
      <c r="D63" s="36" t="s">
        <v>162</v>
      </c>
      <c r="E63" s="68" t="s">
        <v>163</v>
      </c>
      <c r="G63"/>
      <c r="H63"/>
      <c r="I63"/>
      <c r="J63"/>
      <c r="K63"/>
    </row>
    <row r="64" spans="1:11" s="1" customFormat="1">
      <c r="A64" s="36">
        <v>0.56536660000000005</v>
      </c>
      <c r="B64" s="36">
        <v>123.0736716</v>
      </c>
      <c r="C64" s="36" t="s">
        <v>6</v>
      </c>
      <c r="D64" s="36" t="s">
        <v>162</v>
      </c>
      <c r="E64" s="68" t="s">
        <v>163</v>
      </c>
      <c r="G64"/>
      <c r="H64"/>
      <c r="I64"/>
      <c r="J64"/>
      <c r="K64"/>
    </row>
    <row r="65" spans="1:11" s="1" customFormat="1">
      <c r="A65" s="36">
        <v>0.56450500000000003</v>
      </c>
      <c r="B65" s="36">
        <v>123.07728299999999</v>
      </c>
      <c r="C65" s="36" t="s">
        <v>6</v>
      </c>
      <c r="D65" s="36" t="s">
        <v>32</v>
      </c>
      <c r="E65" s="68" t="s">
        <v>33</v>
      </c>
      <c r="G65"/>
      <c r="H65"/>
      <c r="I65"/>
      <c r="J65"/>
      <c r="K65"/>
    </row>
    <row r="66" spans="1:11" s="1" customFormat="1">
      <c r="A66" s="36">
        <v>0.56390830000000003</v>
      </c>
      <c r="B66" s="36">
        <v>123.0871516</v>
      </c>
      <c r="C66" s="36" t="s">
        <v>6</v>
      </c>
      <c r="D66" s="36" t="s">
        <v>20</v>
      </c>
      <c r="E66" s="36" t="s">
        <v>67</v>
      </c>
      <c r="G66"/>
      <c r="H66"/>
      <c r="I66"/>
      <c r="J66"/>
      <c r="K66"/>
    </row>
    <row r="67" spans="1:11" s="1" customFormat="1">
      <c r="A67" s="36">
        <v>0.5632916</v>
      </c>
      <c r="B67" s="36">
        <v>123.08848829999999</v>
      </c>
      <c r="C67" s="36" t="s">
        <v>6</v>
      </c>
      <c r="D67" s="36" t="s">
        <v>34</v>
      </c>
      <c r="E67" s="36" t="s">
        <v>294</v>
      </c>
      <c r="G67"/>
      <c r="H67"/>
      <c r="I67"/>
      <c r="J67"/>
      <c r="K67"/>
    </row>
    <row r="68" spans="1:11" s="1" customFormat="1">
      <c r="A68" s="36">
        <v>0.5632916</v>
      </c>
      <c r="B68" s="36">
        <v>123.0884916</v>
      </c>
      <c r="C68" s="36" t="s">
        <v>6</v>
      </c>
      <c r="D68" s="36" t="s">
        <v>12</v>
      </c>
      <c r="E68" s="36" t="s">
        <v>73</v>
      </c>
      <c r="G68"/>
      <c r="H68"/>
      <c r="I68"/>
      <c r="J68"/>
      <c r="K68"/>
    </row>
    <row r="69" spans="1:11" s="1" customFormat="1">
      <c r="A69" s="36"/>
      <c r="B69" s="36"/>
      <c r="C69" s="36"/>
      <c r="D69" s="36"/>
      <c r="E69" s="36"/>
      <c r="G69"/>
      <c r="H69"/>
      <c r="I69"/>
      <c r="J69"/>
      <c r="K69"/>
    </row>
    <row r="70" spans="1:11" s="1" customFormat="1">
      <c r="A70" s="36"/>
      <c r="B70" s="36"/>
      <c r="C70" s="36"/>
      <c r="D70" s="36"/>
      <c r="E70" s="36"/>
      <c r="G70"/>
      <c r="H70"/>
      <c r="I70"/>
      <c r="J70"/>
      <c r="K70"/>
    </row>
    <row r="71" spans="1:11" s="1" customFormat="1">
      <c r="A71" s="36"/>
      <c r="B71" s="36"/>
      <c r="C71" s="36"/>
      <c r="D71" s="36"/>
      <c r="E71" s="36"/>
    </row>
    <row r="72" spans="1:11" s="1" customFormat="1">
      <c r="A72" s="36"/>
      <c r="B72" s="36"/>
      <c r="C72" s="36"/>
      <c r="D72" s="36"/>
      <c r="E72" s="38"/>
    </row>
    <row r="73" spans="1:11" s="1" customFormat="1">
      <c r="A73" s="36"/>
      <c r="B73" s="36"/>
      <c r="C73" s="36"/>
      <c r="D73" s="36"/>
      <c r="E73" s="39"/>
    </row>
    <row r="74" spans="1:11" s="1" customFormat="1">
      <c r="A74" s="36"/>
      <c r="B74" s="36"/>
      <c r="C74" s="36"/>
      <c r="D74" s="36"/>
      <c r="E74" s="39"/>
      <c r="G74"/>
      <c r="H74"/>
      <c r="I74"/>
      <c r="J74"/>
      <c r="K74"/>
    </row>
    <row r="75" spans="1:11" s="1" customFormat="1" ht="16.2" customHeight="1">
      <c r="A75" s="36"/>
      <c r="B75" s="36"/>
      <c r="C75" s="36"/>
      <c r="D75" s="36"/>
      <c r="E75" s="38"/>
      <c r="G75"/>
      <c r="H75"/>
      <c r="I75"/>
      <c r="J75"/>
      <c r="K75"/>
    </row>
    <row r="76" spans="1:11" s="1" customFormat="1">
      <c r="A76" s="36"/>
      <c r="B76" s="36"/>
      <c r="C76" s="36"/>
      <c r="D76" s="36"/>
      <c r="E76" s="36"/>
      <c r="G76"/>
      <c r="H76"/>
      <c r="I76"/>
      <c r="J76"/>
      <c r="K76"/>
    </row>
    <row r="77" spans="1:11" s="1" customFormat="1">
      <c r="A77" s="36"/>
      <c r="B77" s="36"/>
      <c r="C77" s="36"/>
      <c r="D77" s="36"/>
      <c r="E77" s="39"/>
      <c r="G77"/>
      <c r="H77"/>
      <c r="I77"/>
      <c r="J77"/>
      <c r="K77"/>
    </row>
    <row r="78" spans="1:11" s="1" customFormat="1">
      <c r="A78" s="36"/>
      <c r="B78" s="36"/>
      <c r="C78" s="36"/>
      <c r="D78" s="36"/>
      <c r="E78" s="39"/>
      <c r="G78"/>
      <c r="H78"/>
      <c r="I78"/>
      <c r="J78"/>
      <c r="K78"/>
    </row>
    <row r="79" spans="1:11" s="1" customFormat="1">
      <c r="A79" s="36"/>
      <c r="B79" s="36"/>
      <c r="C79" s="36"/>
      <c r="D79" s="36"/>
      <c r="E79" s="36"/>
      <c r="G79"/>
      <c r="H79"/>
      <c r="I79"/>
      <c r="J79"/>
      <c r="K79"/>
    </row>
    <row r="80" spans="1:11" s="1" customFormat="1">
      <c r="A80" s="36"/>
      <c r="B80" s="36"/>
      <c r="C80" s="36"/>
      <c r="D80" s="36"/>
      <c r="E80" s="36"/>
      <c r="G80"/>
      <c r="H80"/>
      <c r="I80"/>
      <c r="J80"/>
      <c r="K80"/>
    </row>
    <row r="81" spans="1:11" s="1" customFormat="1">
      <c r="A81" s="36"/>
      <c r="B81" s="36"/>
      <c r="C81" s="36"/>
      <c r="D81" s="36"/>
      <c r="E81" s="36"/>
      <c r="G81"/>
      <c r="H81"/>
      <c r="I81"/>
      <c r="J81"/>
      <c r="K81"/>
    </row>
    <row r="82" spans="1:11" s="1" customFormat="1">
      <c r="A82" s="36"/>
      <c r="B82" s="36"/>
      <c r="C82" s="36"/>
      <c r="D82" s="36"/>
      <c r="E82" s="38"/>
      <c r="G82"/>
      <c r="H82"/>
      <c r="I82"/>
      <c r="J82"/>
      <c r="K82"/>
    </row>
    <row r="83" spans="1:11" s="1" customFormat="1">
      <c r="A83" s="36"/>
      <c r="B83" s="36"/>
      <c r="C83" s="36"/>
      <c r="D83" s="36"/>
      <c r="E83" s="38"/>
      <c r="G83"/>
      <c r="H83"/>
      <c r="I83"/>
      <c r="J83"/>
      <c r="K83"/>
    </row>
    <row r="84" spans="1:11" s="1" customFormat="1">
      <c r="A84" s="36"/>
      <c r="B84" s="36"/>
      <c r="C84" s="36"/>
      <c r="D84" s="36"/>
      <c r="E84" s="36"/>
      <c r="G84"/>
      <c r="H84"/>
      <c r="I84"/>
      <c r="J84"/>
      <c r="K84"/>
    </row>
    <row r="85" spans="1:11" s="1" customFormat="1">
      <c r="A85" s="36"/>
      <c r="B85" s="36"/>
      <c r="C85" s="36"/>
      <c r="D85" s="36"/>
      <c r="E85" s="36"/>
      <c r="G85"/>
      <c r="H85"/>
      <c r="I85"/>
      <c r="J85"/>
      <c r="K85"/>
    </row>
    <row r="86" spans="1:11" s="1" customFormat="1">
      <c r="A86" s="36"/>
      <c r="B86" s="36"/>
      <c r="C86" s="36"/>
      <c r="D86" s="36"/>
      <c r="E86" s="39"/>
      <c r="G86"/>
      <c r="H86"/>
      <c r="I86"/>
      <c r="J86"/>
      <c r="K86"/>
    </row>
    <row r="87" spans="1:11">
      <c r="A87" s="36"/>
      <c r="B87" s="40"/>
      <c r="C87" s="36"/>
      <c r="D87" s="36"/>
      <c r="E87" s="39"/>
    </row>
    <row r="88" spans="1:11">
      <c r="A88" s="36"/>
      <c r="B88" s="41"/>
      <c r="C88" s="36"/>
      <c r="D88" s="36"/>
      <c r="E88" s="36"/>
    </row>
    <row r="89" spans="1:11">
      <c r="A89" s="36"/>
      <c r="B89" s="41"/>
      <c r="C89" s="36"/>
      <c r="D89" s="36"/>
      <c r="E89" s="36"/>
    </row>
    <row r="90" spans="1:11">
      <c r="A90" s="36"/>
      <c r="B90" s="36"/>
      <c r="C90" s="36"/>
      <c r="D90" s="36"/>
      <c r="E90" s="36"/>
    </row>
    <row r="91" spans="1:11">
      <c r="A91" s="36"/>
      <c r="B91" s="36"/>
      <c r="C91" s="36"/>
      <c r="D91" s="36"/>
      <c r="E91" s="39"/>
    </row>
    <row r="92" spans="1:11">
      <c r="A92" s="36"/>
      <c r="B92" s="36"/>
      <c r="C92" s="36"/>
      <c r="D92" s="36"/>
      <c r="E92" s="39"/>
    </row>
    <row r="93" spans="1:11">
      <c r="A93" s="36"/>
      <c r="B93" s="36"/>
      <c r="C93" s="36"/>
      <c r="D93" s="36"/>
      <c r="E93" s="38"/>
    </row>
    <row r="94" spans="1:11">
      <c r="A94" s="36"/>
      <c r="B94" s="36"/>
      <c r="C94" s="36"/>
      <c r="D94" s="36"/>
      <c r="E94" s="38"/>
    </row>
    <row r="95" spans="1:11">
      <c r="A95" s="36"/>
      <c r="B95" s="36"/>
      <c r="C95" s="36"/>
      <c r="D95" s="36"/>
      <c r="E95" s="36"/>
    </row>
    <row r="96" spans="1:11">
      <c r="A96" s="36"/>
      <c r="B96" s="36"/>
      <c r="C96" s="36"/>
      <c r="D96" s="36"/>
      <c r="E96" s="36"/>
    </row>
    <row r="97" spans="1:6">
      <c r="A97" s="36"/>
      <c r="B97" s="36"/>
      <c r="C97" s="36"/>
      <c r="D97" s="36"/>
      <c r="E97" s="36"/>
    </row>
    <row r="98" spans="1:6">
      <c r="A98" s="36"/>
      <c r="B98" s="36"/>
      <c r="C98" s="36"/>
      <c r="D98" s="42"/>
      <c r="E98" s="36"/>
    </row>
    <row r="99" spans="1:6">
      <c r="A99" s="36"/>
      <c r="B99" s="36"/>
      <c r="C99" s="36"/>
      <c r="D99" s="42"/>
      <c r="E99" s="36"/>
      <c r="F99" s="43"/>
    </row>
    <row r="100" spans="1:6">
      <c r="A100" s="36"/>
      <c r="B100" s="36"/>
      <c r="C100" s="36"/>
      <c r="D100" s="36"/>
      <c r="E100" s="36"/>
    </row>
    <row r="101" spans="1:6">
      <c r="A101" s="40"/>
      <c r="B101" s="36"/>
      <c r="C101" s="36"/>
      <c r="D101" s="36"/>
      <c r="E101" s="36"/>
    </row>
    <row r="102" spans="1:6">
      <c r="A102" s="44"/>
      <c r="B102" s="44"/>
      <c r="C102" s="42"/>
      <c r="D102" s="36"/>
      <c r="E102" s="36"/>
    </row>
    <row r="103" spans="1:6">
      <c r="A103" s="44"/>
      <c r="B103" s="44"/>
      <c r="C103" s="36"/>
      <c r="D103" s="36"/>
      <c r="E103" s="36"/>
    </row>
    <row r="104" spans="1:6">
      <c r="A104" s="36"/>
      <c r="B104" s="36"/>
      <c r="C104" s="36"/>
      <c r="D104" s="36"/>
      <c r="E104" s="36"/>
      <c r="F104" s="45"/>
    </row>
    <row r="105" spans="1:6">
      <c r="A105" s="36"/>
      <c r="B105" s="36"/>
      <c r="C105" s="36"/>
      <c r="D105" s="36"/>
      <c r="E105" s="38"/>
      <c r="F105" s="45"/>
    </row>
    <row r="106" spans="1:6">
      <c r="A106" s="36"/>
      <c r="B106" s="36"/>
      <c r="C106" s="36"/>
      <c r="D106" s="36"/>
      <c r="E106" s="38"/>
    </row>
    <row r="107" spans="1:6">
      <c r="A107" s="46"/>
      <c r="B107" s="46"/>
      <c r="C107" s="46"/>
      <c r="D107" s="42"/>
      <c r="E107" s="36"/>
    </row>
    <row r="108" spans="1:6">
      <c r="A108" s="47"/>
      <c r="B108" s="46"/>
      <c r="C108" s="46"/>
      <c r="D108" s="42"/>
      <c r="E108" s="36"/>
    </row>
    <row r="109" spans="1:6">
      <c r="A109" s="36"/>
      <c r="B109" s="40"/>
      <c r="C109" s="36"/>
      <c r="D109" s="36"/>
      <c r="E109" s="36"/>
    </row>
    <row r="110" spans="1:6">
      <c r="A110" s="36"/>
      <c r="B110" s="40"/>
      <c r="C110" s="36"/>
      <c r="D110" s="36"/>
      <c r="E110" s="36"/>
    </row>
    <row r="111" spans="1:6">
      <c r="A111" s="36"/>
      <c r="B111" s="36"/>
      <c r="C111" s="36"/>
      <c r="D111" s="36"/>
      <c r="E111" s="48"/>
    </row>
    <row r="112" spans="1:6">
      <c r="A112" s="36"/>
      <c r="B112" s="36"/>
      <c r="C112" s="36"/>
      <c r="D112" s="36"/>
      <c r="E112" s="36"/>
    </row>
    <row r="113" spans="1:6">
      <c r="A113" s="36"/>
      <c r="B113" s="36"/>
      <c r="C113" s="36"/>
      <c r="D113" s="36"/>
      <c r="E113" s="36"/>
      <c r="F113"/>
    </row>
    <row r="114" spans="1:6">
      <c r="A114" s="36"/>
      <c r="B114" s="36"/>
      <c r="C114" s="36"/>
      <c r="D114" s="36"/>
      <c r="E114" s="36"/>
      <c r="F114"/>
    </row>
    <row r="115" spans="1:6">
      <c r="A115" s="36"/>
      <c r="B115" s="36"/>
      <c r="C115" s="36"/>
      <c r="D115" s="36"/>
      <c r="E115" s="36"/>
      <c r="F115"/>
    </row>
    <row r="116" spans="1:6">
      <c r="A116" s="36"/>
      <c r="B116" s="36"/>
      <c r="C116" s="36"/>
      <c r="D116" s="36"/>
      <c r="E116" s="38"/>
      <c r="F116"/>
    </row>
    <row r="117" spans="1:6">
      <c r="A117" s="36"/>
      <c r="B117" s="36"/>
      <c r="C117" s="36"/>
      <c r="D117" s="36"/>
      <c r="E117" s="38"/>
      <c r="F117"/>
    </row>
  </sheetData>
  <mergeCells count="2">
    <mergeCell ref="A1:F1"/>
    <mergeCell ref="A55:E55"/>
  </mergeCells>
  <pageMargins left="0.7" right="0.7" top="0.75" bottom="0.75" header="0.3" footer="0.3"/>
  <pageSetup scale="2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C1E5-FDF4-472B-8B8A-D28F92DE3FCF}">
  <dimension ref="A1:J109"/>
  <sheetViews>
    <sheetView view="pageBreakPreview" zoomScaleNormal="100" zoomScaleSheetLayoutView="100" workbookViewId="0">
      <selection activeCell="F26" sqref="F26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10" ht="64.8" customHeight="1"/>
    <row r="2" spans="1:10" ht="26.4" customHeight="1">
      <c r="A2" s="121" t="s">
        <v>143</v>
      </c>
      <c r="B2" s="121"/>
      <c r="C2" s="121"/>
      <c r="D2" s="121"/>
      <c r="E2" s="121"/>
      <c r="F2" s="121"/>
    </row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10">
      <c r="A4" s="3">
        <v>0.55459599999999998</v>
      </c>
      <c r="B4" s="4">
        <v>123.064493</v>
      </c>
      <c r="C4" s="12" t="s">
        <v>6</v>
      </c>
      <c r="D4" s="14" t="s">
        <v>113</v>
      </c>
      <c r="E4" s="15" t="s">
        <v>114</v>
      </c>
      <c r="F4" s="14" t="s">
        <v>59</v>
      </c>
    </row>
    <row r="5" spans="1:10">
      <c r="A5" s="10">
        <v>0.55577299999999996</v>
      </c>
      <c r="B5" s="5">
        <v>123.0647816</v>
      </c>
      <c r="C5" s="12" t="s">
        <v>6</v>
      </c>
      <c r="D5" s="14" t="s">
        <v>35</v>
      </c>
      <c r="E5" s="9" t="s">
        <v>36</v>
      </c>
      <c r="F5" s="14" t="s">
        <v>59</v>
      </c>
    </row>
    <row r="6" spans="1:10">
      <c r="A6" s="5">
        <v>0.55608829999999998</v>
      </c>
      <c r="B6" s="7">
        <v>123.06487</v>
      </c>
      <c r="C6" s="12" t="s">
        <v>6</v>
      </c>
      <c r="D6" s="5" t="s">
        <v>115</v>
      </c>
      <c r="E6" s="9" t="s">
        <v>116</v>
      </c>
      <c r="F6" s="5" t="s">
        <v>59</v>
      </c>
    </row>
    <row r="7" spans="1:10">
      <c r="A7" s="5">
        <v>0.55608829999999998</v>
      </c>
      <c r="B7" s="7">
        <v>123.06487</v>
      </c>
      <c r="C7" s="12" t="s">
        <v>6</v>
      </c>
      <c r="D7" s="12" t="s">
        <v>37</v>
      </c>
      <c r="E7" s="12" t="s">
        <v>38</v>
      </c>
      <c r="F7" s="14" t="s">
        <v>59</v>
      </c>
    </row>
    <row r="8" spans="1:10">
      <c r="A8" s="5">
        <v>0.55638500000000002</v>
      </c>
      <c r="B8" s="5">
        <v>123.06494499999999</v>
      </c>
      <c r="C8" s="14" t="s">
        <v>80</v>
      </c>
      <c r="D8" s="5" t="s">
        <v>42</v>
      </c>
      <c r="E8" s="5" t="s">
        <v>117</v>
      </c>
      <c r="F8" s="5" t="s">
        <v>69</v>
      </c>
    </row>
    <row r="9" spans="1:10">
      <c r="A9" s="5">
        <v>0.55797300000000005</v>
      </c>
      <c r="B9" s="5">
        <v>123.06542159999999</v>
      </c>
      <c r="C9" s="12" t="s">
        <v>6</v>
      </c>
      <c r="D9" s="14" t="s">
        <v>35</v>
      </c>
      <c r="E9" s="9" t="s">
        <v>36</v>
      </c>
      <c r="F9" s="14" t="s">
        <v>59</v>
      </c>
    </row>
    <row r="10" spans="1:10">
      <c r="A10" s="5">
        <v>0.55941300000000005</v>
      </c>
      <c r="B10" s="5">
        <v>123.06583500000001</v>
      </c>
      <c r="C10" s="12" t="s">
        <v>6</v>
      </c>
      <c r="D10" s="14" t="s">
        <v>32</v>
      </c>
      <c r="E10" s="9" t="s">
        <v>33</v>
      </c>
      <c r="F10" s="5" t="s">
        <v>59</v>
      </c>
    </row>
    <row r="11" spans="1:10">
      <c r="A11" s="5">
        <v>0.56145829999999997</v>
      </c>
      <c r="B11" s="5">
        <v>123.06643</v>
      </c>
      <c r="C11" s="12" t="s">
        <v>6</v>
      </c>
      <c r="D11" s="12" t="s">
        <v>37</v>
      </c>
      <c r="E11" s="12" t="s">
        <v>38</v>
      </c>
      <c r="F11" s="14" t="s">
        <v>59</v>
      </c>
    </row>
    <row r="12" spans="1:10">
      <c r="A12" s="5">
        <v>0.56152000000000002</v>
      </c>
      <c r="B12" s="5">
        <v>123.066455</v>
      </c>
      <c r="C12" s="12" t="s">
        <v>6</v>
      </c>
      <c r="D12" s="14" t="s">
        <v>39</v>
      </c>
      <c r="E12" s="14" t="s">
        <v>40</v>
      </c>
      <c r="F12" s="5" t="s">
        <v>59</v>
      </c>
    </row>
    <row r="13" spans="1:10">
      <c r="A13" s="5">
        <v>0.56182600000000005</v>
      </c>
      <c r="B13" s="5">
        <v>123.066543</v>
      </c>
      <c r="C13" s="12" t="s">
        <v>6</v>
      </c>
      <c r="D13" s="14" t="s">
        <v>35</v>
      </c>
      <c r="E13" s="9" t="s">
        <v>36</v>
      </c>
      <c r="F13" s="14" t="s">
        <v>59</v>
      </c>
    </row>
    <row r="14" spans="1:10">
      <c r="A14" s="5">
        <v>0.56659999999999999</v>
      </c>
      <c r="B14" s="5">
        <v>123.06871599999999</v>
      </c>
      <c r="C14" s="12" t="s">
        <v>6</v>
      </c>
      <c r="D14" s="14" t="s">
        <v>107</v>
      </c>
      <c r="E14" s="9" t="s">
        <v>108</v>
      </c>
      <c r="F14" s="5" t="s">
        <v>69</v>
      </c>
    </row>
    <row r="15" spans="1:10">
      <c r="A15" s="5">
        <v>0.56686499999999995</v>
      </c>
      <c r="B15" s="5">
        <v>123.068895</v>
      </c>
      <c r="C15" s="12" t="s">
        <v>6</v>
      </c>
      <c r="D15" s="14" t="s">
        <v>107</v>
      </c>
      <c r="E15" s="9" t="s">
        <v>108</v>
      </c>
      <c r="F15" s="5" t="s">
        <v>59</v>
      </c>
      <c r="J15" t="s">
        <v>144</v>
      </c>
    </row>
    <row r="16" spans="1:10">
      <c r="A16" s="3">
        <v>0.56681159999999997</v>
      </c>
      <c r="B16" s="7">
        <v>123.06887999999999</v>
      </c>
      <c r="C16" s="12" t="s">
        <v>6</v>
      </c>
      <c r="D16" s="14" t="s">
        <v>113</v>
      </c>
      <c r="E16" s="15" t="s">
        <v>114</v>
      </c>
      <c r="F16" s="5" t="s">
        <v>69</v>
      </c>
    </row>
    <row r="17" spans="1:6">
      <c r="A17" s="5">
        <v>0.56257159999999995</v>
      </c>
      <c r="B17" s="5">
        <v>123.066885</v>
      </c>
      <c r="C17" s="12" t="s">
        <v>6</v>
      </c>
      <c r="D17" s="14" t="s">
        <v>39</v>
      </c>
      <c r="E17" s="14" t="s">
        <v>40</v>
      </c>
      <c r="F17" s="5" t="s">
        <v>59</v>
      </c>
    </row>
    <row r="18" spans="1:6">
      <c r="A18" s="5">
        <v>0.56247999999999998</v>
      </c>
      <c r="B18" s="5">
        <v>123.066863</v>
      </c>
      <c r="C18" s="12" t="s">
        <v>6</v>
      </c>
      <c r="D18" s="14" t="s">
        <v>32</v>
      </c>
      <c r="E18" s="9" t="s">
        <v>33</v>
      </c>
      <c r="F18" s="5" t="s">
        <v>59</v>
      </c>
    </row>
    <row r="19" spans="1:6">
      <c r="A19" s="5">
        <v>0.56201299999999998</v>
      </c>
      <c r="B19" s="5">
        <v>123.066703</v>
      </c>
      <c r="C19" s="12" t="s">
        <v>6</v>
      </c>
      <c r="D19" s="5" t="s">
        <v>119</v>
      </c>
      <c r="E19" s="5" t="s">
        <v>120</v>
      </c>
      <c r="F19" s="5" t="s">
        <v>59</v>
      </c>
    </row>
    <row r="20" spans="1:6">
      <c r="A20" s="5">
        <v>0.56200159999999999</v>
      </c>
      <c r="B20" s="5">
        <v>123.06671</v>
      </c>
      <c r="C20" s="14" t="s">
        <v>41</v>
      </c>
      <c r="D20" s="5" t="s">
        <v>42</v>
      </c>
      <c r="E20" s="5" t="s">
        <v>121</v>
      </c>
      <c r="F20" s="5" t="s">
        <v>69</v>
      </c>
    </row>
    <row r="21" spans="1:6">
      <c r="A21" s="5">
        <v>0.56193159999999998</v>
      </c>
      <c r="B21" s="5">
        <v>123.066683</v>
      </c>
      <c r="C21" s="12" t="s">
        <v>6</v>
      </c>
      <c r="D21" s="12" t="s">
        <v>37</v>
      </c>
      <c r="E21" s="12" t="s">
        <v>38</v>
      </c>
      <c r="F21" s="14" t="s">
        <v>59</v>
      </c>
    </row>
    <row r="22" spans="1:6">
      <c r="A22" s="5">
        <v>0.560446</v>
      </c>
      <c r="B22" s="5">
        <v>123.06623159999999</v>
      </c>
      <c r="C22" s="12" t="s">
        <v>6</v>
      </c>
      <c r="D22" s="14" t="s">
        <v>35</v>
      </c>
      <c r="E22" s="9" t="s">
        <v>36</v>
      </c>
      <c r="F22" s="14" t="s">
        <v>59</v>
      </c>
    </row>
    <row r="23" spans="1:6">
      <c r="A23" s="5">
        <v>0.55880160000000001</v>
      </c>
      <c r="B23" s="5">
        <v>123.06575599999999</v>
      </c>
      <c r="C23" s="12" t="s">
        <v>6</v>
      </c>
      <c r="D23" s="14" t="s">
        <v>32</v>
      </c>
      <c r="E23" s="9" t="s">
        <v>33</v>
      </c>
      <c r="F23" s="5" t="s">
        <v>59</v>
      </c>
    </row>
    <row r="24" spans="1:6">
      <c r="A24" s="5">
        <v>0.55704500000000001</v>
      </c>
      <c r="B24" s="5">
        <v>123.065243</v>
      </c>
      <c r="C24" s="12" t="s">
        <v>6</v>
      </c>
      <c r="D24" s="12" t="s">
        <v>37</v>
      </c>
      <c r="E24" s="12" t="s">
        <v>38</v>
      </c>
      <c r="F24" s="14" t="s">
        <v>59</v>
      </c>
    </row>
    <row r="25" spans="1:6">
      <c r="A25" s="5">
        <v>0.55664000000000002</v>
      </c>
      <c r="B25" s="5">
        <v>123.065135</v>
      </c>
      <c r="C25" s="12" t="s">
        <v>6</v>
      </c>
      <c r="D25" s="14" t="s">
        <v>35</v>
      </c>
      <c r="E25" s="9" t="s">
        <v>36</v>
      </c>
      <c r="F25" s="14" t="s">
        <v>59</v>
      </c>
    </row>
    <row r="26" spans="1:6">
      <c r="A26" s="5">
        <v>0.55299830000000005</v>
      </c>
      <c r="B26" s="5">
        <v>123.06425299999999</v>
      </c>
      <c r="C26" s="12" t="s">
        <v>6</v>
      </c>
      <c r="D26" s="5" t="s">
        <v>111</v>
      </c>
      <c r="E26" s="5" t="s">
        <v>112</v>
      </c>
      <c r="F26" s="5" t="s">
        <v>69</v>
      </c>
    </row>
    <row r="27" spans="1:6">
      <c r="A27" s="5">
        <v>0.55281999999999998</v>
      </c>
      <c r="B27" s="5">
        <v>123.064206</v>
      </c>
      <c r="C27" s="12" t="s">
        <v>6</v>
      </c>
      <c r="D27" s="14" t="s">
        <v>60</v>
      </c>
      <c r="E27" s="9" t="s">
        <v>61</v>
      </c>
      <c r="F27" s="14" t="s">
        <v>59</v>
      </c>
    </row>
    <row r="28" spans="1:6">
      <c r="A28" s="5">
        <v>0.55258499999999999</v>
      </c>
      <c r="B28" s="5">
        <v>123.064155</v>
      </c>
      <c r="C28" s="14" t="s">
        <v>75</v>
      </c>
      <c r="D28" s="5" t="s">
        <v>42</v>
      </c>
      <c r="E28" s="5" t="s">
        <v>42</v>
      </c>
      <c r="F28" s="5" t="s">
        <v>87</v>
      </c>
    </row>
    <row r="29" spans="1:6">
      <c r="A29" s="5"/>
      <c r="B29" s="5"/>
      <c r="C29" s="12"/>
      <c r="D29" s="5"/>
      <c r="E29" s="5"/>
      <c r="F29" s="5"/>
    </row>
    <row r="30" spans="1:6">
      <c r="C30" s="23"/>
    </row>
    <row r="31" spans="1:6" ht="28.8">
      <c r="A31" s="121" t="s">
        <v>142</v>
      </c>
      <c r="B31" s="121"/>
      <c r="C31" s="121"/>
      <c r="D31" s="121"/>
      <c r="E31" s="121"/>
    </row>
    <row r="32" spans="1:6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</row>
    <row r="33" spans="1:5">
      <c r="A33" s="5">
        <v>0.56169999999999998</v>
      </c>
      <c r="B33" s="5">
        <v>123.0665016</v>
      </c>
      <c r="C33" s="14" t="s">
        <v>41</v>
      </c>
      <c r="D33" s="5" t="s">
        <v>42</v>
      </c>
      <c r="E33" s="5" t="s">
        <v>118</v>
      </c>
    </row>
    <row r="34" spans="1:5">
      <c r="A34" s="5">
        <v>0.56340699999999999</v>
      </c>
      <c r="B34" s="5">
        <v>123.06764800000001</v>
      </c>
      <c r="C34" s="12" t="s">
        <v>6</v>
      </c>
      <c r="D34" s="14" t="s">
        <v>35</v>
      </c>
      <c r="E34" s="9" t="s">
        <v>36</v>
      </c>
    </row>
    <row r="35" spans="1:5">
      <c r="A35" s="5">
        <v>0.55948160000000002</v>
      </c>
      <c r="B35" s="5">
        <v>123.0659483</v>
      </c>
      <c r="C35" s="14" t="s">
        <v>41</v>
      </c>
      <c r="D35" s="14" t="s">
        <v>42</v>
      </c>
      <c r="E35" s="14" t="s">
        <v>122</v>
      </c>
    </row>
    <row r="36" spans="1:5">
      <c r="B36"/>
      <c r="C36">
        <f>COUNTIF(C4:C28,"Rambu Lalu Lintas")</f>
        <v>22</v>
      </c>
      <c r="D36"/>
      <c r="E36"/>
    </row>
    <row r="37" spans="1:5">
      <c r="B37"/>
      <c r="C37"/>
      <c r="D37"/>
      <c r="E37"/>
    </row>
    <row r="38" spans="1:5">
      <c r="B38"/>
      <c r="C38"/>
      <c r="D38"/>
      <c r="E38"/>
    </row>
    <row r="39" spans="1:5">
      <c r="B39"/>
      <c r="C39"/>
      <c r="D39"/>
      <c r="E39"/>
    </row>
    <row r="40" spans="1:5">
      <c r="B40"/>
      <c r="C40"/>
      <c r="D40"/>
      <c r="E40"/>
    </row>
    <row r="41" spans="1:5">
      <c r="B41"/>
      <c r="C41"/>
      <c r="D41"/>
      <c r="E41"/>
    </row>
    <row r="42" spans="1:5">
      <c r="B42"/>
      <c r="C42"/>
      <c r="D42"/>
      <c r="E42"/>
    </row>
    <row r="43" spans="1:5">
      <c r="B43"/>
      <c r="C43"/>
      <c r="D43"/>
      <c r="E43"/>
    </row>
    <row r="44" spans="1:5">
      <c r="B44"/>
      <c r="C44"/>
      <c r="D44"/>
      <c r="E44"/>
    </row>
    <row r="45" spans="1:5">
      <c r="B45"/>
      <c r="C45"/>
      <c r="D45"/>
      <c r="E45"/>
    </row>
    <row r="46" spans="1:5">
      <c r="B46"/>
      <c r="C46"/>
      <c r="D46"/>
      <c r="E46"/>
    </row>
    <row r="47" spans="1:5">
      <c r="B47"/>
      <c r="C47"/>
      <c r="D47"/>
      <c r="E47"/>
    </row>
    <row r="48" spans="1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6">
      <c r="B65"/>
      <c r="C65"/>
      <c r="D65"/>
      <c r="E65"/>
    </row>
    <row r="66" spans="2:6">
      <c r="B66"/>
      <c r="C66"/>
      <c r="D66"/>
      <c r="E66"/>
    </row>
    <row r="79" spans="2:6">
      <c r="F79"/>
    </row>
    <row r="80" spans="2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</sheetData>
  <mergeCells count="2">
    <mergeCell ref="A2:F2"/>
    <mergeCell ref="A31:E31"/>
  </mergeCells>
  <pageMargins left="0.7" right="0.7" top="0.75" bottom="0.75" header="0.3" footer="0.3"/>
  <pageSetup paperSize="5"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D821-55C0-4C39-8EE5-618D0984E366}">
  <sheetPr>
    <pageSetUpPr fitToPage="1"/>
  </sheetPr>
  <dimension ref="A1:F26"/>
  <sheetViews>
    <sheetView view="pageBreakPreview" zoomScale="115" zoomScaleNormal="70" zoomScaleSheetLayoutView="115" workbookViewId="0">
      <selection activeCell="F9" sqref="F9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6" ht="66.599999999999994" customHeight="1"/>
    <row r="2" spans="1:6" ht="28.2" customHeight="1">
      <c r="A2" s="121" t="s">
        <v>143</v>
      </c>
      <c r="B2" s="121"/>
      <c r="C2" s="121"/>
      <c r="D2" s="121"/>
      <c r="E2" s="121"/>
      <c r="F2" s="121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0.54250830000000005</v>
      </c>
      <c r="B4" s="4">
        <v>123.062443</v>
      </c>
      <c r="C4" s="12" t="s">
        <v>6</v>
      </c>
      <c r="D4" s="14" t="s">
        <v>55</v>
      </c>
      <c r="E4" s="14" t="s">
        <v>56</v>
      </c>
      <c r="F4" s="14" t="s">
        <v>69</v>
      </c>
    </row>
    <row r="5" spans="1:6">
      <c r="A5" s="10">
        <v>0.54275499999999999</v>
      </c>
      <c r="B5" s="5">
        <v>123.062426</v>
      </c>
      <c r="C5" s="12" t="s">
        <v>6</v>
      </c>
      <c r="D5" s="14" t="s">
        <v>107</v>
      </c>
      <c r="E5" s="9" t="s">
        <v>108</v>
      </c>
      <c r="F5" s="14" t="s">
        <v>59</v>
      </c>
    </row>
    <row r="6" spans="1:6">
      <c r="A6" s="5">
        <v>0.54393159999999996</v>
      </c>
      <c r="B6" s="4">
        <v>123.062585</v>
      </c>
      <c r="C6" s="12" t="s">
        <v>6</v>
      </c>
      <c r="D6" s="14" t="s">
        <v>35</v>
      </c>
      <c r="E6" s="9" t="s">
        <v>36</v>
      </c>
      <c r="F6" s="14" t="s">
        <v>59</v>
      </c>
    </row>
    <row r="7" spans="1:6">
      <c r="A7" s="14" t="s">
        <v>109</v>
      </c>
      <c r="B7" s="5">
        <v>123.0630683</v>
      </c>
      <c r="C7" s="12" t="s">
        <v>6</v>
      </c>
      <c r="D7" s="14" t="s">
        <v>35</v>
      </c>
      <c r="E7" s="9" t="s">
        <v>36</v>
      </c>
      <c r="F7" s="14" t="s">
        <v>59</v>
      </c>
    </row>
    <row r="8" spans="1:6">
      <c r="A8" s="5">
        <v>0.54783000000000004</v>
      </c>
      <c r="B8" s="5">
        <v>123.063305</v>
      </c>
      <c r="C8" s="12" t="s">
        <v>6</v>
      </c>
      <c r="D8" s="12" t="s">
        <v>37</v>
      </c>
      <c r="E8" s="12" t="s">
        <v>38</v>
      </c>
      <c r="F8" s="14" t="s">
        <v>62</v>
      </c>
    </row>
    <row r="9" spans="1:6">
      <c r="A9" s="5">
        <v>0.54815159999999996</v>
      </c>
      <c r="B9" s="5">
        <v>123.0634149</v>
      </c>
      <c r="C9" s="14" t="s">
        <v>41</v>
      </c>
      <c r="D9" s="14" t="s">
        <v>42</v>
      </c>
      <c r="E9" s="14" t="s">
        <v>110</v>
      </c>
      <c r="F9" s="14" t="s">
        <v>69</v>
      </c>
    </row>
    <row r="10" spans="1:6">
      <c r="A10" s="5">
        <v>0.54841499999999999</v>
      </c>
      <c r="B10" s="5">
        <v>123.0633983</v>
      </c>
      <c r="C10" s="12" t="s">
        <v>6</v>
      </c>
      <c r="D10" s="12" t="s">
        <v>37</v>
      </c>
      <c r="E10" s="12" t="s">
        <v>38</v>
      </c>
      <c r="F10" s="14" t="s">
        <v>62</v>
      </c>
    </row>
    <row r="11" spans="1:6">
      <c r="A11" s="5">
        <v>0.54868830000000002</v>
      </c>
      <c r="B11" s="5">
        <v>123.06344300000001</v>
      </c>
      <c r="C11" s="12" t="s">
        <v>6</v>
      </c>
      <c r="D11" s="14" t="s">
        <v>55</v>
      </c>
      <c r="E11" s="14" t="s">
        <v>56</v>
      </c>
      <c r="F11" s="14" t="s">
        <v>59</v>
      </c>
    </row>
    <row r="12" spans="1:6">
      <c r="A12" s="5">
        <v>0.54930159999999995</v>
      </c>
      <c r="B12" s="5">
        <v>123.0635516</v>
      </c>
      <c r="C12" s="12" t="s">
        <v>6</v>
      </c>
      <c r="D12" s="14" t="s">
        <v>55</v>
      </c>
      <c r="E12" s="14" t="s">
        <v>56</v>
      </c>
      <c r="F12" s="14" t="s">
        <v>69</v>
      </c>
    </row>
    <row r="13" spans="1:6">
      <c r="A13" s="5">
        <v>0.54980300000000004</v>
      </c>
      <c r="B13" s="5">
        <v>123.06364000000001</v>
      </c>
      <c r="C13" s="12" t="s">
        <v>6</v>
      </c>
      <c r="D13" s="12" t="s">
        <v>37</v>
      </c>
      <c r="E13" s="12" t="s">
        <v>38</v>
      </c>
      <c r="F13" s="14" t="s">
        <v>59</v>
      </c>
    </row>
    <row r="14" spans="1:6">
      <c r="A14" s="5">
        <v>0.55044159999999998</v>
      </c>
      <c r="B14" s="5">
        <v>123.063743</v>
      </c>
      <c r="C14" s="12" t="s">
        <v>6</v>
      </c>
      <c r="D14" s="12" t="s">
        <v>37</v>
      </c>
      <c r="E14" s="12" t="s">
        <v>38</v>
      </c>
      <c r="F14" s="14" t="s">
        <v>69</v>
      </c>
    </row>
    <row r="15" spans="1:6">
      <c r="A15" s="5">
        <v>0.55166499999999996</v>
      </c>
      <c r="B15" s="5">
        <v>123.063945</v>
      </c>
      <c r="C15" s="12" t="s">
        <v>6</v>
      </c>
      <c r="D15" s="14" t="s">
        <v>60</v>
      </c>
      <c r="E15" s="9" t="s">
        <v>61</v>
      </c>
      <c r="F15" s="14" t="s">
        <v>59</v>
      </c>
    </row>
    <row r="16" spans="1:6">
      <c r="A16" s="5">
        <v>0.55190830000000002</v>
      </c>
      <c r="B16" s="5">
        <v>123.0639683</v>
      </c>
      <c r="C16" s="12" t="s">
        <v>6</v>
      </c>
      <c r="D16" s="14" t="s">
        <v>111</v>
      </c>
      <c r="E16" s="14" t="s">
        <v>112</v>
      </c>
      <c r="F16" s="14" t="s">
        <v>59</v>
      </c>
    </row>
    <row r="17" spans="1:6">
      <c r="A17" s="5">
        <v>0.55228699999999997</v>
      </c>
      <c r="B17" s="5">
        <v>123.064038</v>
      </c>
      <c r="C17" s="14" t="s">
        <v>75</v>
      </c>
      <c r="D17" s="5" t="s">
        <v>42</v>
      </c>
      <c r="E17" s="5" t="s">
        <v>42</v>
      </c>
      <c r="F17" s="5" t="s">
        <v>87</v>
      </c>
    </row>
    <row r="18" spans="1:6">
      <c r="A18" s="5">
        <v>0.55227000000000004</v>
      </c>
      <c r="B18" s="5">
        <v>123.0640483</v>
      </c>
      <c r="C18" s="12" t="s">
        <v>6</v>
      </c>
      <c r="D18" s="14" t="s">
        <v>107</v>
      </c>
      <c r="E18" s="9" t="s">
        <v>108</v>
      </c>
      <c r="F18" s="14" t="s">
        <v>59</v>
      </c>
    </row>
    <row r="19" spans="1:6">
      <c r="C19" s="23"/>
      <c r="D19" s="25"/>
      <c r="E19" s="24"/>
      <c r="F19" s="25"/>
    </row>
    <row r="20" spans="1:6" ht="31.8" customHeight="1">
      <c r="A20" s="129" t="s">
        <v>142</v>
      </c>
      <c r="B20" s="123"/>
      <c r="C20" s="123"/>
      <c r="D20" s="123"/>
      <c r="E20" s="130"/>
    </row>
    <row r="21" spans="1:6">
      <c r="A21" s="2" t="s">
        <v>0</v>
      </c>
      <c r="B21" s="2" t="s">
        <v>1</v>
      </c>
      <c r="C21" s="2" t="s">
        <v>2</v>
      </c>
      <c r="D21" s="2" t="s">
        <v>3</v>
      </c>
      <c r="E21" s="2" t="s">
        <v>4</v>
      </c>
    </row>
    <row r="22" spans="1:6">
      <c r="A22" s="5">
        <v>0.54493829999999999</v>
      </c>
      <c r="B22" s="5">
        <v>123.062836</v>
      </c>
      <c r="C22" s="12" t="s">
        <v>6</v>
      </c>
      <c r="D22" s="14" t="s">
        <v>32</v>
      </c>
      <c r="E22" s="9" t="s">
        <v>33</v>
      </c>
    </row>
    <row r="23" spans="1:6">
      <c r="A23" s="5">
        <v>0.54743600000000003</v>
      </c>
      <c r="B23" s="5">
        <v>123.063216</v>
      </c>
      <c r="C23" s="12" t="s">
        <v>6</v>
      </c>
      <c r="D23" s="14" t="s">
        <v>32</v>
      </c>
      <c r="E23" s="9" t="s">
        <v>33</v>
      </c>
    </row>
    <row r="24" spans="1:6">
      <c r="A24" s="5">
        <v>0.55084999999999995</v>
      </c>
      <c r="B24" s="5">
        <v>123.063832</v>
      </c>
      <c r="C24" s="12" t="s">
        <v>6</v>
      </c>
      <c r="D24" s="14" t="s">
        <v>32</v>
      </c>
      <c r="E24" s="9" t="s">
        <v>33</v>
      </c>
    </row>
    <row r="25" spans="1:6">
      <c r="A25" s="5">
        <v>0.55084999999999995</v>
      </c>
      <c r="B25" s="5">
        <v>123.063832</v>
      </c>
      <c r="C25" s="12" t="s">
        <v>6</v>
      </c>
      <c r="D25" s="14" t="s">
        <v>35</v>
      </c>
      <c r="E25" s="9" t="s">
        <v>36</v>
      </c>
    </row>
    <row r="26" spans="1:6">
      <c r="C26" s="1">
        <f>COUNTIF(C4:C18,"Rambu Lalu Lintas")</f>
        <v>13</v>
      </c>
    </row>
  </sheetData>
  <mergeCells count="2">
    <mergeCell ref="A2:F2"/>
    <mergeCell ref="A20:E20"/>
  </mergeCells>
  <phoneticPr fontId="10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FB89-230E-4C05-8164-2E42CF4DF961}">
  <sheetPr>
    <pageSetUpPr fitToPage="1"/>
  </sheetPr>
  <dimension ref="A1:F53"/>
  <sheetViews>
    <sheetView view="pageBreakPreview" zoomScale="60" zoomScaleNormal="100" workbookViewId="0">
      <selection activeCell="E6" sqref="E6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5" ht="66.599999999999994" customHeight="1"/>
    <row r="2" spans="1:5" ht="28.8">
      <c r="A2" s="121" t="s">
        <v>142</v>
      </c>
      <c r="B2" s="121"/>
      <c r="C2" s="121"/>
      <c r="D2" s="121"/>
      <c r="E2" s="121"/>
    </row>
    <row r="3" spans="1: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>
        <v>0.66001160000000003</v>
      </c>
      <c r="B4" s="8">
        <v>122.6202716</v>
      </c>
      <c r="C4" s="16" t="s">
        <v>6</v>
      </c>
      <c r="D4" s="14" t="s">
        <v>32</v>
      </c>
      <c r="E4" s="9" t="s">
        <v>33</v>
      </c>
    </row>
    <row r="5" spans="1:5">
      <c r="A5" s="5">
        <v>0.66001299999999996</v>
      </c>
      <c r="B5" s="5">
        <v>122.6202716</v>
      </c>
      <c r="C5" s="16" t="s">
        <v>6</v>
      </c>
      <c r="D5" s="14" t="s">
        <v>20</v>
      </c>
      <c r="E5" s="14" t="s">
        <v>67</v>
      </c>
    </row>
    <row r="6" spans="1:5">
      <c r="A6" s="5">
        <v>0.65929499999999996</v>
      </c>
      <c r="B6" s="5">
        <v>122.62021300000001</v>
      </c>
      <c r="C6" s="16" t="s">
        <v>6</v>
      </c>
      <c r="D6" s="14" t="s">
        <v>12</v>
      </c>
      <c r="E6" s="14" t="s">
        <v>73</v>
      </c>
    </row>
    <row r="7" spans="1:5">
      <c r="A7" s="5">
        <v>0.65941830000000001</v>
      </c>
      <c r="B7" s="5">
        <v>122.62040330000001</v>
      </c>
      <c r="C7" s="16" t="s">
        <v>41</v>
      </c>
      <c r="D7" s="16" t="s">
        <v>42</v>
      </c>
      <c r="E7" s="16" t="s">
        <v>123</v>
      </c>
    </row>
    <row r="8" spans="1:5">
      <c r="A8" s="5">
        <v>0.65401299999999996</v>
      </c>
      <c r="B8" s="3">
        <v>122.615945</v>
      </c>
      <c r="C8" s="16" t="s">
        <v>6</v>
      </c>
      <c r="D8" s="3" t="s">
        <v>14</v>
      </c>
      <c r="E8" s="3" t="s">
        <v>15</v>
      </c>
    </row>
    <row r="9" spans="1:5">
      <c r="A9" s="5">
        <v>0.65331830000000002</v>
      </c>
      <c r="B9" s="3">
        <v>122.61608</v>
      </c>
      <c r="C9" s="16" t="s">
        <v>6</v>
      </c>
      <c r="D9" s="12" t="s">
        <v>44</v>
      </c>
      <c r="E9" s="12" t="s">
        <v>46</v>
      </c>
    </row>
    <row r="10" spans="1:5" ht="28.8">
      <c r="A10" s="5">
        <v>0.649455</v>
      </c>
      <c r="B10" s="5">
        <v>122.620434</v>
      </c>
      <c r="C10" s="16" t="s">
        <v>6</v>
      </c>
      <c r="D10" s="14" t="s">
        <v>57</v>
      </c>
      <c r="E10" s="15" t="s">
        <v>58</v>
      </c>
    </row>
    <row r="11" spans="1:5" ht="28.8">
      <c r="A11" s="5">
        <v>0.64867200000000003</v>
      </c>
      <c r="B11" s="5">
        <v>122.621229</v>
      </c>
      <c r="C11" s="16" t="s">
        <v>6</v>
      </c>
      <c r="D11" s="14" t="s">
        <v>57</v>
      </c>
      <c r="E11" s="15" t="s">
        <v>58</v>
      </c>
    </row>
    <row r="12" spans="1:5">
      <c r="A12" s="5">
        <v>0.64812599999999998</v>
      </c>
      <c r="B12" s="5">
        <v>122.621917</v>
      </c>
      <c r="C12" s="16" t="s">
        <v>6</v>
      </c>
      <c r="D12" s="12" t="s">
        <v>28</v>
      </c>
      <c r="E12" s="12" t="s">
        <v>29</v>
      </c>
    </row>
    <row r="13" spans="1:5">
      <c r="A13" s="5">
        <v>0.64758099999999996</v>
      </c>
      <c r="B13" s="5">
        <v>122.62249</v>
      </c>
      <c r="C13" s="16" t="s">
        <v>6</v>
      </c>
      <c r="D13" s="12" t="s">
        <v>28</v>
      </c>
      <c r="E13" s="12" t="s">
        <v>29</v>
      </c>
    </row>
    <row r="14" spans="1:5">
      <c r="A14" s="5">
        <v>0.64757699999999996</v>
      </c>
      <c r="B14" s="5">
        <v>122.622546</v>
      </c>
      <c r="C14" s="16" t="s">
        <v>6</v>
      </c>
      <c r="D14" s="12" t="s">
        <v>37</v>
      </c>
      <c r="E14" s="12" t="s">
        <v>38</v>
      </c>
    </row>
    <row r="15" spans="1:5">
      <c r="A15" s="10">
        <v>0.64705000000000001</v>
      </c>
      <c r="B15" s="5">
        <v>122.622702</v>
      </c>
      <c r="C15" s="16" t="s">
        <v>6</v>
      </c>
      <c r="D15" s="12" t="s">
        <v>37</v>
      </c>
      <c r="E15" s="12" t="s">
        <v>38</v>
      </c>
    </row>
    <row r="16" spans="1:5">
      <c r="A16" s="5">
        <v>0.64711830000000004</v>
      </c>
      <c r="B16" s="5">
        <v>122.62273</v>
      </c>
      <c r="C16" s="16" t="s">
        <v>6</v>
      </c>
      <c r="D16" s="14" t="s">
        <v>12</v>
      </c>
      <c r="E16" s="14" t="s">
        <v>73</v>
      </c>
    </row>
    <row r="17" spans="1:5">
      <c r="A17" s="5">
        <v>0.64666829999999997</v>
      </c>
      <c r="B17" s="5">
        <v>122.6244133</v>
      </c>
      <c r="C17" s="16" t="s">
        <v>6</v>
      </c>
      <c r="D17" s="14" t="s">
        <v>20</v>
      </c>
      <c r="E17" s="14" t="s">
        <v>67</v>
      </c>
    </row>
    <row r="18" spans="1:5">
      <c r="A18" s="5">
        <v>0.64682600000000001</v>
      </c>
      <c r="B18" s="16">
        <v>122.624745</v>
      </c>
      <c r="C18" s="16" t="s">
        <v>6</v>
      </c>
      <c r="D18" s="14" t="s">
        <v>20</v>
      </c>
      <c r="E18" s="14" t="s">
        <v>67</v>
      </c>
    </row>
    <row r="19" spans="1:5">
      <c r="A19" s="5">
        <v>0.64683599999999997</v>
      </c>
      <c r="B19" s="5">
        <v>122.6260183</v>
      </c>
      <c r="C19" s="16" t="s">
        <v>6</v>
      </c>
      <c r="D19" s="14" t="s">
        <v>12</v>
      </c>
      <c r="E19" s="14" t="s">
        <v>73</v>
      </c>
    </row>
    <row r="20" spans="1:5">
      <c r="A20" s="5">
        <v>0.64664299999999997</v>
      </c>
      <c r="B20" s="5">
        <v>122.62661199999999</v>
      </c>
      <c r="C20" s="16" t="s">
        <v>41</v>
      </c>
      <c r="D20" s="16" t="s">
        <v>42</v>
      </c>
      <c r="E20" s="17" t="s">
        <v>124</v>
      </c>
    </row>
    <row r="21" spans="1:5">
      <c r="A21" s="5">
        <v>0.64683299999999999</v>
      </c>
      <c r="B21" s="5">
        <v>122.62615599999999</v>
      </c>
      <c r="C21" s="16" t="s">
        <v>6</v>
      </c>
      <c r="D21" s="12" t="s">
        <v>37</v>
      </c>
      <c r="E21" s="12" t="s">
        <v>38</v>
      </c>
    </row>
    <row r="22" spans="1:5">
      <c r="A22" s="5">
        <v>0.64642900000000003</v>
      </c>
      <c r="B22" s="5">
        <v>122.62706900000001</v>
      </c>
      <c r="C22" s="16" t="s">
        <v>6</v>
      </c>
      <c r="D22" s="12" t="s">
        <v>37</v>
      </c>
      <c r="E22" s="12" t="s">
        <v>38</v>
      </c>
    </row>
    <row r="23" spans="1:5">
      <c r="A23" s="5">
        <v>0.64597159999999998</v>
      </c>
      <c r="B23" s="18">
        <v>122.62876</v>
      </c>
      <c r="C23" s="16" t="s">
        <v>41</v>
      </c>
      <c r="D23" s="16" t="s">
        <v>42</v>
      </c>
      <c r="E23" s="17" t="s">
        <v>124</v>
      </c>
    </row>
    <row r="24" spans="1:5">
      <c r="A24" s="5">
        <v>0.64614400000000005</v>
      </c>
      <c r="B24" s="5">
        <v>122.628275</v>
      </c>
      <c r="C24" s="16" t="s">
        <v>6</v>
      </c>
      <c r="D24" s="12" t="s">
        <v>37</v>
      </c>
      <c r="E24" s="12" t="s">
        <v>38</v>
      </c>
    </row>
    <row r="25" spans="1:5">
      <c r="A25" s="5">
        <v>0.64574100000000001</v>
      </c>
      <c r="B25" s="5">
        <v>122.629285</v>
      </c>
      <c r="C25" s="16" t="s">
        <v>6</v>
      </c>
      <c r="D25" s="12" t="s">
        <v>37</v>
      </c>
      <c r="E25" s="12" t="s">
        <v>38</v>
      </c>
    </row>
    <row r="26" spans="1:5">
      <c r="A26" s="5">
        <v>0.6458583</v>
      </c>
      <c r="B26" s="5">
        <v>122.62912300000001</v>
      </c>
      <c r="C26" s="16" t="s">
        <v>6</v>
      </c>
      <c r="D26" s="14" t="s">
        <v>20</v>
      </c>
      <c r="E26" s="14" t="s">
        <v>67</v>
      </c>
    </row>
    <row r="27" spans="1:5">
      <c r="A27" s="5">
        <v>0.64524300000000001</v>
      </c>
      <c r="B27" s="5">
        <v>122.62967999999999</v>
      </c>
      <c r="C27" s="16" t="s">
        <v>6</v>
      </c>
      <c r="D27" s="14" t="s">
        <v>12</v>
      </c>
      <c r="E27" s="14" t="s">
        <v>73</v>
      </c>
    </row>
    <row r="28" spans="1:5">
      <c r="A28" s="10">
        <v>0.64100699999999999</v>
      </c>
      <c r="B28" s="10">
        <v>122.63171199999999</v>
      </c>
      <c r="C28" s="16" t="s">
        <v>6</v>
      </c>
      <c r="D28" s="16" t="s">
        <v>22</v>
      </c>
      <c r="E28" s="16" t="s">
        <v>23</v>
      </c>
    </row>
    <row r="29" spans="1:5">
      <c r="A29" s="5">
        <v>0.64509300000000003</v>
      </c>
      <c r="B29" s="5">
        <v>122.62970300000001</v>
      </c>
      <c r="C29" s="16" t="s">
        <v>6</v>
      </c>
      <c r="D29" s="16" t="s">
        <v>26</v>
      </c>
      <c r="E29" s="16" t="s">
        <v>27</v>
      </c>
    </row>
    <row r="30" spans="1:5">
      <c r="A30" s="5">
        <v>0.64172300000000004</v>
      </c>
      <c r="B30" s="5">
        <v>122.63134599999999</v>
      </c>
      <c r="C30" s="16" t="s">
        <v>41</v>
      </c>
      <c r="D30" s="16" t="s">
        <v>42</v>
      </c>
      <c r="E30" s="16" t="s">
        <v>125</v>
      </c>
    </row>
    <row r="31" spans="1:5">
      <c r="A31" s="5">
        <v>0.64106600000000002</v>
      </c>
      <c r="B31" s="5">
        <v>122.631726</v>
      </c>
      <c r="C31" s="16" t="s">
        <v>6</v>
      </c>
      <c r="D31" s="12" t="s">
        <v>37</v>
      </c>
      <c r="E31" s="12" t="s">
        <v>38</v>
      </c>
    </row>
    <row r="32" spans="1:5">
      <c r="A32" s="5">
        <v>0.64065159999999999</v>
      </c>
      <c r="B32" s="5">
        <v>122.63181160000001</v>
      </c>
      <c r="C32" s="16" t="s">
        <v>41</v>
      </c>
      <c r="D32" s="16" t="s">
        <v>42</v>
      </c>
      <c r="E32" s="16" t="s">
        <v>126</v>
      </c>
    </row>
    <row r="33" spans="1:6">
      <c r="A33" s="5">
        <v>0.64012800000000003</v>
      </c>
      <c r="B33" s="5">
        <v>122.63185300000001</v>
      </c>
      <c r="C33" s="16" t="s">
        <v>6</v>
      </c>
      <c r="D33" s="12" t="s">
        <v>37</v>
      </c>
      <c r="E33" s="12" t="s">
        <v>38</v>
      </c>
    </row>
    <row r="34" spans="1:6">
      <c r="A34" s="5">
        <v>0.63766199999999995</v>
      </c>
      <c r="B34" s="10">
        <v>122.63242200000001</v>
      </c>
      <c r="C34" s="16" t="s">
        <v>6</v>
      </c>
      <c r="D34" s="14" t="s">
        <v>12</v>
      </c>
      <c r="E34" s="14" t="s">
        <v>73</v>
      </c>
    </row>
    <row r="35" spans="1:6">
      <c r="A35" s="5">
        <v>0.63647500000000001</v>
      </c>
      <c r="B35" s="11">
        <v>122.63352159999999</v>
      </c>
      <c r="C35" s="16" t="s">
        <v>6</v>
      </c>
      <c r="D35" s="14" t="s">
        <v>20</v>
      </c>
      <c r="E35" s="14" t="s">
        <v>67</v>
      </c>
    </row>
    <row r="36" spans="1:6">
      <c r="A36" s="5">
        <v>0.636463</v>
      </c>
      <c r="B36" s="5">
        <v>122.63453490000001</v>
      </c>
      <c r="C36" s="16" t="s">
        <v>6</v>
      </c>
      <c r="D36" s="14" t="s">
        <v>20</v>
      </c>
      <c r="E36" s="14" t="s">
        <v>67</v>
      </c>
    </row>
    <row r="37" spans="1:6">
      <c r="A37" s="5">
        <v>0.63605999999999996</v>
      </c>
      <c r="B37" s="5">
        <v>122.63543490000001</v>
      </c>
      <c r="C37" s="16" t="s">
        <v>6</v>
      </c>
      <c r="D37" s="14" t="s">
        <v>12</v>
      </c>
      <c r="E37" s="14" t="s">
        <v>73</v>
      </c>
    </row>
    <row r="38" spans="1:6">
      <c r="A38" s="5">
        <v>0.63471500000000003</v>
      </c>
      <c r="B38" s="5">
        <v>122.637023</v>
      </c>
      <c r="C38" s="16" t="s">
        <v>6</v>
      </c>
      <c r="D38" s="14" t="s">
        <v>20</v>
      </c>
      <c r="E38" s="14" t="s">
        <v>67</v>
      </c>
    </row>
    <row r="39" spans="1:6">
      <c r="A39" s="5">
        <v>0.63410500000000003</v>
      </c>
      <c r="B39" s="5">
        <v>122.63736830000001</v>
      </c>
      <c r="C39" s="16" t="s">
        <v>6</v>
      </c>
      <c r="D39" s="14" t="s">
        <v>12</v>
      </c>
      <c r="E39" s="14" t="s">
        <v>73</v>
      </c>
    </row>
    <row r="40" spans="1:6">
      <c r="A40" s="5">
        <v>0.63400500000000004</v>
      </c>
      <c r="B40" s="5">
        <v>122.6373883</v>
      </c>
      <c r="C40" s="16" t="s">
        <v>6</v>
      </c>
      <c r="D40" s="14" t="s">
        <v>20</v>
      </c>
      <c r="E40" s="14" t="s">
        <v>67</v>
      </c>
    </row>
    <row r="41" spans="1:6">
      <c r="A41" s="5">
        <v>0.63285599999999997</v>
      </c>
      <c r="B41" s="5">
        <v>122.63765600000001</v>
      </c>
      <c r="C41" s="16" t="s">
        <v>6</v>
      </c>
      <c r="D41" s="14" t="s">
        <v>12</v>
      </c>
      <c r="E41" s="14" t="s">
        <v>73</v>
      </c>
    </row>
    <row r="42" spans="1:6">
      <c r="A42" s="5">
        <v>0.63285599999999997</v>
      </c>
      <c r="B42" s="5">
        <v>122.63765600000001</v>
      </c>
      <c r="C42" s="16" t="s">
        <v>6</v>
      </c>
      <c r="D42" s="14" t="s">
        <v>39</v>
      </c>
      <c r="E42" s="14" t="s">
        <v>40</v>
      </c>
    </row>
    <row r="43" spans="1:6">
      <c r="A43" s="5">
        <v>0.63287199999999999</v>
      </c>
      <c r="B43" s="5">
        <v>122.637653</v>
      </c>
      <c r="C43" s="16" t="s">
        <v>41</v>
      </c>
      <c r="D43" s="16" t="s">
        <v>42</v>
      </c>
      <c r="E43" s="16" t="s">
        <v>127</v>
      </c>
    </row>
    <row r="44" spans="1:6">
      <c r="A44" s="5">
        <v>0.63261000000000001</v>
      </c>
      <c r="B44" s="5">
        <v>122.63763299999999</v>
      </c>
      <c r="C44" s="16" t="s">
        <v>6</v>
      </c>
      <c r="D44" s="14" t="s">
        <v>39</v>
      </c>
      <c r="E44" s="14" t="s">
        <v>40</v>
      </c>
    </row>
    <row r="45" spans="1:6">
      <c r="A45" s="5">
        <v>0.63261000000000001</v>
      </c>
      <c r="B45" s="5">
        <v>122.63763299999999</v>
      </c>
      <c r="C45" s="16" t="s">
        <v>6</v>
      </c>
      <c r="D45" s="12" t="s">
        <v>37</v>
      </c>
      <c r="E45" s="12" t="s">
        <v>38</v>
      </c>
    </row>
    <row r="46" spans="1:6">
      <c r="A46" s="5">
        <v>0.63208399999999998</v>
      </c>
      <c r="B46" s="5">
        <v>122.63771300000001</v>
      </c>
      <c r="C46" s="16" t="s">
        <v>6</v>
      </c>
      <c r="D46" s="16" t="s">
        <v>34</v>
      </c>
      <c r="E46" s="16" t="s">
        <v>47</v>
      </c>
    </row>
    <row r="47" spans="1:6">
      <c r="B47"/>
      <c r="C47"/>
      <c r="D47"/>
      <c r="E47"/>
      <c r="F47"/>
    </row>
    <row r="48" spans="1:6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</sheetData>
  <mergeCells count="1">
    <mergeCell ref="A2:E2"/>
  </mergeCells>
  <pageMargins left="0.7" right="0.7" top="0.75" bottom="0.75" header="0.3" footer="0.3"/>
  <pageSetup paperSize="5" scale="6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F001-D860-4EDB-AC42-E3A6535B6984}">
  <sheetPr>
    <pageSetUpPr fitToPage="1"/>
  </sheetPr>
  <dimension ref="A1:K93"/>
  <sheetViews>
    <sheetView view="pageBreakPreview" zoomScaleNormal="85" zoomScaleSheetLayoutView="100" workbookViewId="0">
      <selection activeCell="E16" sqref="E16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337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57">
        <v>0.57713999999999999</v>
      </c>
      <c r="B3" s="8">
        <v>123.0469149</v>
      </c>
      <c r="C3" s="5" t="s">
        <v>6</v>
      </c>
      <c r="D3" s="57" t="s">
        <v>318</v>
      </c>
      <c r="E3" s="58" t="s">
        <v>108</v>
      </c>
      <c r="F3" s="57" t="s">
        <v>59</v>
      </c>
    </row>
    <row r="4" spans="1:11">
      <c r="A4" s="57">
        <v>0.57713999999999999</v>
      </c>
      <c r="B4" s="8">
        <v>123.0469149</v>
      </c>
      <c r="C4" s="57" t="s">
        <v>6</v>
      </c>
      <c r="D4" s="57" t="s">
        <v>111</v>
      </c>
      <c r="E4" s="58" t="s">
        <v>112</v>
      </c>
      <c r="F4" s="57" t="s">
        <v>59</v>
      </c>
    </row>
    <row r="5" spans="1:11" ht="28.8">
      <c r="A5" s="5">
        <v>0.57600059999999997</v>
      </c>
      <c r="B5" s="5">
        <v>123.0486616</v>
      </c>
      <c r="C5" s="57" t="s">
        <v>6</v>
      </c>
      <c r="D5" s="57" t="s">
        <v>266</v>
      </c>
      <c r="E5" s="58" t="s">
        <v>289</v>
      </c>
      <c r="F5" s="57" t="s">
        <v>59</v>
      </c>
    </row>
    <row r="6" spans="1:11" ht="28.8">
      <c r="A6" s="5">
        <v>0.57519830000000005</v>
      </c>
      <c r="B6" s="5">
        <v>123.0499816</v>
      </c>
      <c r="C6" s="57" t="s">
        <v>6</v>
      </c>
      <c r="D6" s="57" t="s">
        <v>266</v>
      </c>
      <c r="E6" s="58" t="s">
        <v>289</v>
      </c>
      <c r="F6" s="57" t="s">
        <v>59</v>
      </c>
    </row>
    <row r="7" spans="1:11">
      <c r="A7" s="5">
        <v>0.57458160000000003</v>
      </c>
      <c r="B7" s="5">
        <v>123.050999</v>
      </c>
      <c r="C7" s="57" t="s">
        <v>6</v>
      </c>
      <c r="D7" s="57" t="s">
        <v>111</v>
      </c>
      <c r="E7" s="58" t="s">
        <v>112</v>
      </c>
      <c r="F7" s="57" t="s">
        <v>59</v>
      </c>
    </row>
    <row r="8" spans="1:11">
      <c r="A8" s="5">
        <v>0.57398000000000005</v>
      </c>
      <c r="B8" s="5">
        <v>123.05191000000001</v>
      </c>
      <c r="C8" s="57" t="s">
        <v>6</v>
      </c>
      <c r="D8" s="57" t="s">
        <v>55</v>
      </c>
      <c r="E8" s="58" t="s">
        <v>288</v>
      </c>
      <c r="F8" s="57" t="s">
        <v>59</v>
      </c>
    </row>
    <row r="9" spans="1:11">
      <c r="A9" s="5">
        <v>0.57376830000000001</v>
      </c>
      <c r="B9" s="5">
        <v>123.0522716</v>
      </c>
      <c r="C9" s="5" t="s">
        <v>186</v>
      </c>
      <c r="D9" s="5"/>
      <c r="E9" s="62" t="s">
        <v>331</v>
      </c>
      <c r="F9" s="57" t="s">
        <v>59</v>
      </c>
    </row>
    <row r="10" spans="1:11">
      <c r="A10" s="10">
        <v>0.57309160000000003</v>
      </c>
      <c r="B10" s="5">
        <v>123.0535216</v>
      </c>
      <c r="C10" s="57" t="s">
        <v>6</v>
      </c>
      <c r="D10" s="57" t="s">
        <v>111</v>
      </c>
      <c r="E10" s="59" t="s">
        <v>112</v>
      </c>
      <c r="F10" s="57" t="s">
        <v>59</v>
      </c>
    </row>
    <row r="11" spans="1:11">
      <c r="A11" s="5">
        <v>0.57253500000000002</v>
      </c>
      <c r="B11" s="5">
        <v>123.054609</v>
      </c>
      <c r="C11" s="57" t="s">
        <v>6</v>
      </c>
      <c r="D11" s="57" t="s">
        <v>35</v>
      </c>
      <c r="E11" s="58" t="s">
        <v>36</v>
      </c>
      <c r="F11" s="57" t="s">
        <v>59</v>
      </c>
    </row>
    <row r="12" spans="1:11">
      <c r="A12" s="5">
        <v>0.57172829999999997</v>
      </c>
      <c r="B12" s="5">
        <v>123.0562233</v>
      </c>
      <c r="C12" s="57" t="s">
        <v>6</v>
      </c>
      <c r="D12" s="57" t="s">
        <v>32</v>
      </c>
      <c r="E12" s="58" t="s">
        <v>33</v>
      </c>
      <c r="F12" s="57" t="s">
        <v>59</v>
      </c>
    </row>
    <row r="13" spans="1:11">
      <c r="A13" s="5">
        <v>0.57165299999999997</v>
      </c>
      <c r="B13" s="5">
        <v>123.05645</v>
      </c>
      <c r="C13" s="57" t="s">
        <v>6</v>
      </c>
      <c r="D13" s="57" t="s">
        <v>111</v>
      </c>
      <c r="E13" s="58" t="s">
        <v>112</v>
      </c>
      <c r="F13" s="57" t="s">
        <v>59</v>
      </c>
    </row>
    <row r="14" spans="1:11">
      <c r="A14" s="5">
        <v>0.571523</v>
      </c>
      <c r="B14" s="5">
        <v>123.05673160000001</v>
      </c>
      <c r="C14" s="57" t="s">
        <v>6</v>
      </c>
      <c r="D14" s="57" t="s">
        <v>55</v>
      </c>
      <c r="E14" s="58" t="s">
        <v>288</v>
      </c>
      <c r="F14" s="57" t="s">
        <v>59</v>
      </c>
    </row>
    <row r="15" spans="1:11">
      <c r="A15" s="5">
        <v>0.57146160000000001</v>
      </c>
      <c r="B15" s="5">
        <v>123.0568583</v>
      </c>
      <c r="C15" s="57" t="s">
        <v>6</v>
      </c>
      <c r="D15" s="57" t="s">
        <v>16</v>
      </c>
      <c r="E15" s="58" t="s">
        <v>17</v>
      </c>
      <c r="F15" s="57" t="s">
        <v>59</v>
      </c>
    </row>
    <row r="16" spans="1:11">
      <c r="A16" s="5">
        <v>0.57142000000000004</v>
      </c>
      <c r="B16" s="5">
        <v>123.05692999999999</v>
      </c>
      <c r="C16" s="57" t="s">
        <v>186</v>
      </c>
      <c r="E16" s="81" t="s">
        <v>332</v>
      </c>
      <c r="F16" s="57" t="s">
        <v>59</v>
      </c>
    </row>
    <row r="17" spans="1:11">
      <c r="A17" s="5">
        <v>0.57097500000000001</v>
      </c>
      <c r="B17" s="5">
        <v>123.05785299999999</v>
      </c>
      <c r="C17" s="57" t="s">
        <v>6</v>
      </c>
      <c r="D17" s="57" t="s">
        <v>55</v>
      </c>
      <c r="E17" s="58" t="s">
        <v>288</v>
      </c>
      <c r="F17" s="57" t="s">
        <v>59</v>
      </c>
    </row>
    <row r="18" spans="1:11">
      <c r="A18" s="5">
        <v>0.57079999999999997</v>
      </c>
      <c r="B18" s="11">
        <v>123.0581883</v>
      </c>
      <c r="C18" s="57" t="s">
        <v>6</v>
      </c>
      <c r="D18" s="57" t="s">
        <v>111</v>
      </c>
      <c r="E18" s="58" t="s">
        <v>112</v>
      </c>
      <c r="F18" s="57" t="s">
        <v>59</v>
      </c>
    </row>
    <row r="19" spans="1:11" ht="28.8">
      <c r="A19" s="5">
        <v>0.57078499999999999</v>
      </c>
      <c r="B19" s="5">
        <v>123.05826</v>
      </c>
      <c r="C19" s="57" t="s">
        <v>6</v>
      </c>
      <c r="D19" s="57" t="s">
        <v>85</v>
      </c>
      <c r="E19" s="58" t="s">
        <v>333</v>
      </c>
      <c r="F19" s="57" t="s">
        <v>59</v>
      </c>
    </row>
    <row r="20" spans="1:11" ht="28.8">
      <c r="A20" s="5">
        <v>0.57065600000000005</v>
      </c>
      <c r="B20" s="5">
        <v>123.0585816</v>
      </c>
      <c r="C20" s="57" t="s">
        <v>6</v>
      </c>
      <c r="D20" s="57" t="s">
        <v>266</v>
      </c>
      <c r="E20" s="58" t="s">
        <v>289</v>
      </c>
      <c r="F20" s="57" t="s">
        <v>59</v>
      </c>
    </row>
    <row r="21" spans="1:11" ht="28.8">
      <c r="A21" s="5">
        <v>0.57001299999999999</v>
      </c>
      <c r="B21" s="5">
        <v>123.06067899999999</v>
      </c>
      <c r="C21" s="57" t="s">
        <v>6</v>
      </c>
      <c r="D21" s="57" t="s">
        <v>85</v>
      </c>
      <c r="E21" s="58" t="s">
        <v>333</v>
      </c>
      <c r="F21" s="57" t="s">
        <v>59</v>
      </c>
    </row>
    <row r="22" spans="1:11" ht="28.8">
      <c r="A22" s="5">
        <v>0.57001299999999999</v>
      </c>
      <c r="B22" s="5">
        <v>123.06067899999999</v>
      </c>
      <c r="C22" s="57" t="s">
        <v>6</v>
      </c>
      <c r="D22" s="57" t="s">
        <v>266</v>
      </c>
      <c r="E22" s="58" t="s">
        <v>289</v>
      </c>
      <c r="F22" s="57" t="s">
        <v>59</v>
      </c>
    </row>
    <row r="23" spans="1:11">
      <c r="A23" s="5">
        <v>0.569635</v>
      </c>
      <c r="B23" s="5">
        <v>123.06201299999999</v>
      </c>
      <c r="C23" s="57" t="s">
        <v>6</v>
      </c>
      <c r="D23" s="57" t="s">
        <v>55</v>
      </c>
      <c r="E23" s="58" t="s">
        <v>288</v>
      </c>
      <c r="F23" s="57" t="s">
        <v>59</v>
      </c>
    </row>
    <row r="24" spans="1:11">
      <c r="A24" s="5">
        <v>0.56956830000000003</v>
      </c>
      <c r="B24" s="5">
        <v>123.062265</v>
      </c>
      <c r="C24" s="57" t="s">
        <v>186</v>
      </c>
      <c r="D24" s="57"/>
      <c r="E24" s="58" t="s">
        <v>334</v>
      </c>
      <c r="F24" s="57" t="s">
        <v>59</v>
      </c>
    </row>
    <row r="25" spans="1:11">
      <c r="A25" s="5">
        <v>0.56926829999999995</v>
      </c>
      <c r="B25" s="10">
        <v>123.063231</v>
      </c>
      <c r="C25" s="57" t="s">
        <v>6</v>
      </c>
      <c r="D25" s="57" t="s">
        <v>55</v>
      </c>
      <c r="E25" s="58" t="s">
        <v>288</v>
      </c>
      <c r="F25" s="57" t="s">
        <v>59</v>
      </c>
    </row>
    <row r="26" spans="1:11">
      <c r="A26" s="5">
        <v>0.56728160000000005</v>
      </c>
      <c r="B26" s="5">
        <v>123.0685416</v>
      </c>
      <c r="C26" s="57" t="s">
        <v>335</v>
      </c>
      <c r="D26" s="57"/>
      <c r="E26" s="58" t="s">
        <v>336</v>
      </c>
      <c r="F26" s="57" t="s">
        <v>59</v>
      </c>
    </row>
    <row r="27" spans="1:11">
      <c r="A27" s="5">
        <v>0.56713000000000002</v>
      </c>
      <c r="B27" s="5">
        <v>123.0685216</v>
      </c>
      <c r="C27" s="57" t="s">
        <v>6</v>
      </c>
      <c r="D27" s="57" t="s">
        <v>318</v>
      </c>
      <c r="E27" s="58" t="s">
        <v>108</v>
      </c>
      <c r="F27" s="57" t="s">
        <v>59</v>
      </c>
    </row>
    <row r="28" spans="1:11">
      <c r="A28" s="5">
        <v>0.56713000000000002</v>
      </c>
      <c r="B28" s="5">
        <v>123.0685216</v>
      </c>
      <c r="C28" s="57" t="s">
        <v>6</v>
      </c>
      <c r="D28" s="57" t="s">
        <v>111</v>
      </c>
      <c r="E28" s="58" t="s">
        <v>112</v>
      </c>
      <c r="F28" s="57" t="s">
        <v>59</v>
      </c>
    </row>
    <row r="31" spans="1:11" s="1" customFormat="1" ht="25.8">
      <c r="A31" s="126" t="s">
        <v>338</v>
      </c>
      <c r="B31" s="127"/>
      <c r="C31" s="127"/>
      <c r="D31" s="127"/>
      <c r="E31" s="128"/>
      <c r="G31"/>
      <c r="H31"/>
      <c r="I31"/>
      <c r="J31"/>
      <c r="K31"/>
    </row>
    <row r="32" spans="1:11" s="1" customFormat="1">
      <c r="A32" s="35" t="s">
        <v>0</v>
      </c>
      <c r="B32" s="35" t="s">
        <v>1</v>
      </c>
      <c r="C32" s="35" t="s">
        <v>2</v>
      </c>
      <c r="D32" s="35" t="s">
        <v>3</v>
      </c>
      <c r="E32" s="82" t="s">
        <v>4</v>
      </c>
      <c r="G32"/>
      <c r="H32"/>
      <c r="I32"/>
      <c r="J32"/>
      <c r="K32"/>
    </row>
    <row r="33" spans="1:11" s="1" customFormat="1">
      <c r="A33" s="57">
        <v>0.57711159999999995</v>
      </c>
      <c r="B33" s="4">
        <v>123.0469483</v>
      </c>
      <c r="C33" s="5" t="s">
        <v>6</v>
      </c>
      <c r="D33" s="57">
        <v>9</v>
      </c>
      <c r="E33" s="58" t="s">
        <v>339</v>
      </c>
      <c r="G33"/>
      <c r="H33"/>
      <c r="I33"/>
      <c r="J33"/>
      <c r="K33"/>
    </row>
    <row r="34" spans="1:11" s="1" customFormat="1">
      <c r="A34" s="10">
        <v>0.64703999999999995</v>
      </c>
      <c r="B34" s="5">
        <v>122.71921829999999</v>
      </c>
      <c r="C34" s="57" t="s">
        <v>6</v>
      </c>
      <c r="D34" s="57" t="s">
        <v>22</v>
      </c>
      <c r="E34" s="59" t="s">
        <v>23</v>
      </c>
      <c r="G34"/>
      <c r="H34"/>
      <c r="I34"/>
      <c r="J34"/>
      <c r="K34"/>
    </row>
    <row r="35" spans="1:11" s="1" customFormat="1">
      <c r="A35" s="5">
        <v>0.57392160000000003</v>
      </c>
      <c r="B35" s="5">
        <v>123.05204000000001</v>
      </c>
      <c r="C35" s="57" t="s">
        <v>6</v>
      </c>
      <c r="D35" s="57" t="s">
        <v>60</v>
      </c>
      <c r="E35" s="58" t="s">
        <v>340</v>
      </c>
      <c r="G35"/>
      <c r="H35"/>
      <c r="I35"/>
      <c r="J35"/>
      <c r="K35"/>
    </row>
    <row r="36" spans="1:11" s="1" customFormat="1">
      <c r="A36" s="5">
        <v>0.57334600000000002</v>
      </c>
      <c r="B36" s="5">
        <v>123.053033</v>
      </c>
      <c r="C36" s="57" t="s">
        <v>6</v>
      </c>
      <c r="D36" s="57" t="s">
        <v>60</v>
      </c>
      <c r="E36" s="58" t="s">
        <v>340</v>
      </c>
      <c r="G36"/>
      <c r="H36"/>
      <c r="I36"/>
      <c r="J36"/>
      <c r="K36"/>
    </row>
    <row r="37" spans="1:11" s="1" customFormat="1">
      <c r="A37" s="5">
        <v>0.57334600000000002</v>
      </c>
      <c r="B37" s="5">
        <v>123.053033</v>
      </c>
      <c r="C37" s="57" t="s">
        <v>6</v>
      </c>
      <c r="D37" s="5" t="s">
        <v>55</v>
      </c>
      <c r="E37" s="58" t="s">
        <v>288</v>
      </c>
      <c r="G37"/>
      <c r="H37"/>
      <c r="I37"/>
      <c r="J37"/>
      <c r="K37"/>
    </row>
    <row r="38" spans="1:11" s="1" customFormat="1">
      <c r="A38" s="5">
        <v>0.57146160000000001</v>
      </c>
      <c r="B38" s="5">
        <v>123.0568583</v>
      </c>
      <c r="C38" s="57" t="s">
        <v>6</v>
      </c>
      <c r="D38" s="57" t="s">
        <v>60</v>
      </c>
      <c r="E38" s="58" t="s">
        <v>340</v>
      </c>
      <c r="G38"/>
      <c r="H38"/>
      <c r="I38"/>
      <c r="J38"/>
      <c r="K38"/>
    </row>
    <row r="39" spans="1:11" s="1" customFormat="1">
      <c r="A39" s="5">
        <v>0.57097500000000001</v>
      </c>
      <c r="B39" s="5">
        <v>123.05785299999999</v>
      </c>
      <c r="C39" s="57" t="s">
        <v>6</v>
      </c>
      <c r="D39" s="57" t="s">
        <v>60</v>
      </c>
      <c r="E39" s="58" t="s">
        <v>340</v>
      </c>
      <c r="G39"/>
      <c r="H39"/>
      <c r="I39"/>
      <c r="J39"/>
      <c r="K39"/>
    </row>
    <row r="40" spans="1:11" s="1" customFormat="1">
      <c r="A40" s="5">
        <v>0.57008000000000003</v>
      </c>
      <c r="B40" s="5">
        <v>123.060506</v>
      </c>
      <c r="C40" s="5" t="s">
        <v>6</v>
      </c>
      <c r="D40" s="5" t="s">
        <v>272</v>
      </c>
      <c r="E40" s="62" t="s">
        <v>273</v>
      </c>
      <c r="G40"/>
      <c r="H40"/>
      <c r="I40"/>
      <c r="J40"/>
      <c r="K40"/>
    </row>
    <row r="41" spans="1:11" s="1" customFormat="1">
      <c r="A41" s="5">
        <v>0.56977</v>
      </c>
      <c r="B41" s="5">
        <v>123.061493</v>
      </c>
      <c r="C41" s="5" t="s">
        <v>6</v>
      </c>
      <c r="D41" s="5" t="s">
        <v>272</v>
      </c>
      <c r="E41" s="62" t="s">
        <v>273</v>
      </c>
      <c r="G41"/>
      <c r="H41"/>
      <c r="I41"/>
      <c r="J41"/>
      <c r="K41"/>
    </row>
    <row r="42" spans="1:11" s="1" customFormat="1">
      <c r="A42" s="5">
        <v>0.56970500000000002</v>
      </c>
      <c r="B42" s="5">
        <v>123.061723</v>
      </c>
      <c r="C42" s="5" t="s">
        <v>6</v>
      </c>
      <c r="D42" s="57" t="s">
        <v>60</v>
      </c>
      <c r="E42" s="58" t="s">
        <v>340</v>
      </c>
      <c r="G42"/>
      <c r="H42"/>
      <c r="I42"/>
      <c r="J42"/>
      <c r="K42"/>
    </row>
    <row r="43" spans="1:11" s="1" customFormat="1">
      <c r="A43" s="5">
        <v>0.56926829999999995</v>
      </c>
      <c r="B43" s="5">
        <v>123.06323159999999</v>
      </c>
      <c r="C43" s="5" t="s">
        <v>6</v>
      </c>
      <c r="D43" s="57" t="s">
        <v>60</v>
      </c>
      <c r="E43" s="58" t="s">
        <v>340</v>
      </c>
      <c r="G43"/>
      <c r="H43"/>
      <c r="I43"/>
      <c r="J43"/>
      <c r="K43"/>
    </row>
    <row r="44" spans="1:11" s="1" customFormat="1" ht="28.8">
      <c r="A44" s="5">
        <v>0.56843489999999997</v>
      </c>
      <c r="B44" s="5">
        <v>123.065765</v>
      </c>
      <c r="C44" s="5" t="s">
        <v>6</v>
      </c>
      <c r="D44" s="57" t="s">
        <v>266</v>
      </c>
      <c r="E44" s="58" t="s">
        <v>289</v>
      </c>
      <c r="G44"/>
      <c r="H44"/>
      <c r="I44"/>
      <c r="J44"/>
      <c r="K44"/>
    </row>
    <row r="45" spans="1:11" s="1" customFormat="1" ht="28.8">
      <c r="A45" s="5">
        <v>0.56804829999999995</v>
      </c>
      <c r="B45" s="5">
        <v>123.0666616</v>
      </c>
      <c r="C45" s="5" t="s">
        <v>6</v>
      </c>
      <c r="D45" s="57" t="s">
        <v>266</v>
      </c>
      <c r="E45" s="58" t="s">
        <v>289</v>
      </c>
      <c r="G45"/>
      <c r="H45"/>
      <c r="I45"/>
      <c r="J45"/>
      <c r="K45"/>
    </row>
    <row r="46" spans="1:11" s="1" customFormat="1">
      <c r="A46" s="5">
        <v>0.56743500000000002</v>
      </c>
      <c r="B46" s="5">
        <v>123.068096</v>
      </c>
      <c r="C46" s="5" t="s">
        <v>6</v>
      </c>
      <c r="D46" s="57" t="s">
        <v>60</v>
      </c>
      <c r="E46" s="58" t="s">
        <v>340</v>
      </c>
      <c r="G46"/>
      <c r="H46"/>
      <c r="I46"/>
      <c r="J46"/>
      <c r="K46"/>
    </row>
    <row r="47" spans="1:11" s="1" customFormat="1">
      <c r="A47" s="5">
        <v>0.56743500000000002</v>
      </c>
      <c r="B47" s="5">
        <v>123.068096</v>
      </c>
      <c r="C47" s="5" t="s">
        <v>6</v>
      </c>
      <c r="D47" s="57" t="s">
        <v>20</v>
      </c>
      <c r="E47" s="58" t="s">
        <v>327</v>
      </c>
    </row>
    <row r="48" spans="1:11" s="1" customFormat="1">
      <c r="A48" s="5">
        <v>0.56722159999999999</v>
      </c>
      <c r="B48" s="5">
        <v>123.0683116</v>
      </c>
      <c r="C48" s="5" t="s">
        <v>6</v>
      </c>
      <c r="D48" s="57">
        <v>9</v>
      </c>
      <c r="E48" s="58" t="s">
        <v>339</v>
      </c>
    </row>
    <row r="49" spans="1:11" s="1" customFormat="1">
      <c r="A49" s="36"/>
      <c r="B49" s="36"/>
      <c r="C49" s="36"/>
      <c r="D49" s="36"/>
      <c r="E49" s="38"/>
    </row>
    <row r="50" spans="1:11" s="1" customFormat="1">
      <c r="A50" s="36"/>
      <c r="B50" s="36"/>
      <c r="C50" s="36"/>
      <c r="D50" s="36"/>
      <c r="E50" s="38"/>
      <c r="G50"/>
      <c r="H50"/>
      <c r="I50"/>
      <c r="J50"/>
      <c r="K50"/>
    </row>
    <row r="51" spans="1:11" s="1" customFormat="1" ht="16.2" customHeight="1">
      <c r="A51" s="36"/>
      <c r="B51" s="36"/>
      <c r="C51" s="36"/>
      <c r="D51" s="36"/>
      <c r="E51" s="38"/>
      <c r="G51"/>
      <c r="H51"/>
      <c r="I51"/>
      <c r="J51"/>
      <c r="K51"/>
    </row>
    <row r="52" spans="1:11" s="1" customFormat="1">
      <c r="A52" s="36"/>
      <c r="B52" s="36"/>
      <c r="C52" s="36"/>
      <c r="D52" s="36"/>
      <c r="E52" s="48"/>
      <c r="G52"/>
      <c r="H52"/>
      <c r="I52"/>
      <c r="J52"/>
      <c r="K52"/>
    </row>
    <row r="53" spans="1:11" s="1" customFormat="1">
      <c r="A53" s="36"/>
      <c r="B53" s="36"/>
      <c r="C53" s="36"/>
      <c r="D53" s="36"/>
      <c r="E53" s="38"/>
      <c r="G53"/>
      <c r="H53"/>
      <c r="I53"/>
      <c r="J53"/>
      <c r="K53"/>
    </row>
    <row r="54" spans="1:11" s="1" customFormat="1">
      <c r="A54" s="36"/>
      <c r="B54" s="36"/>
      <c r="C54" s="36"/>
      <c r="D54" s="36"/>
      <c r="E54" s="38"/>
      <c r="G54"/>
      <c r="H54"/>
      <c r="I54"/>
      <c r="J54"/>
      <c r="K54"/>
    </row>
    <row r="55" spans="1:11" s="1" customFormat="1">
      <c r="A55" s="36"/>
      <c r="B55" s="36"/>
      <c r="C55" s="36"/>
      <c r="D55" s="36"/>
      <c r="E55" s="48"/>
      <c r="G55"/>
      <c r="H55"/>
      <c r="I55"/>
      <c r="J55"/>
      <c r="K55"/>
    </row>
    <row r="56" spans="1:11" s="1" customFormat="1">
      <c r="A56" s="36"/>
      <c r="B56" s="36"/>
      <c r="C56" s="36"/>
      <c r="D56" s="36"/>
      <c r="E56" s="48"/>
      <c r="G56"/>
      <c r="H56"/>
      <c r="I56"/>
      <c r="J56"/>
      <c r="K56"/>
    </row>
    <row r="57" spans="1:11" s="1" customFormat="1">
      <c r="A57" s="36"/>
      <c r="B57" s="36"/>
      <c r="C57" s="36"/>
      <c r="D57" s="36"/>
      <c r="E57" s="48"/>
      <c r="G57"/>
      <c r="H57"/>
      <c r="I57"/>
      <c r="J57"/>
      <c r="K57"/>
    </row>
    <row r="58" spans="1:11" s="1" customFormat="1">
      <c r="A58" s="36"/>
      <c r="B58" s="36"/>
      <c r="C58" s="36"/>
      <c r="D58" s="36"/>
      <c r="E58" s="38"/>
      <c r="G58"/>
      <c r="H58"/>
      <c r="I58"/>
      <c r="J58"/>
      <c r="K58"/>
    </row>
    <row r="59" spans="1:11" s="1" customFormat="1">
      <c r="A59" s="36"/>
      <c r="B59" s="36"/>
      <c r="C59" s="36"/>
      <c r="D59" s="36"/>
      <c r="E59" s="38"/>
      <c r="G59"/>
      <c r="H59"/>
      <c r="I59"/>
      <c r="J59"/>
      <c r="K59"/>
    </row>
    <row r="60" spans="1:11" s="1" customFormat="1">
      <c r="A60" s="36"/>
      <c r="B60" s="36"/>
      <c r="C60" s="36"/>
      <c r="D60" s="36"/>
      <c r="E60" s="48"/>
      <c r="G60"/>
      <c r="H60"/>
      <c r="I60"/>
      <c r="J60"/>
      <c r="K60"/>
    </row>
    <row r="61" spans="1:11" s="1" customFormat="1">
      <c r="A61" s="36"/>
      <c r="B61" s="36"/>
      <c r="C61" s="36"/>
      <c r="D61" s="36"/>
      <c r="E61" s="48"/>
      <c r="G61"/>
      <c r="H61"/>
      <c r="I61"/>
      <c r="J61"/>
      <c r="K61"/>
    </row>
    <row r="62" spans="1:11" s="1" customFormat="1">
      <c r="A62" s="36"/>
      <c r="B62" s="36"/>
      <c r="C62" s="36"/>
      <c r="D62" s="36"/>
      <c r="E62" s="38"/>
      <c r="G62"/>
      <c r="H62"/>
      <c r="I62"/>
      <c r="J62"/>
      <c r="K62"/>
    </row>
    <row r="63" spans="1:11">
      <c r="A63" s="36"/>
      <c r="B63" s="40"/>
      <c r="C63" s="36"/>
      <c r="D63" s="36"/>
      <c r="E63" s="38"/>
    </row>
    <row r="64" spans="1:11">
      <c r="A64" s="36"/>
      <c r="B64" s="41"/>
      <c r="C64" s="36"/>
      <c r="D64" s="36"/>
      <c r="E64" s="48"/>
    </row>
    <row r="65" spans="1:6">
      <c r="A65" s="36"/>
      <c r="B65" s="41"/>
      <c r="C65" s="36"/>
      <c r="D65" s="36"/>
      <c r="E65" s="48"/>
    </row>
    <row r="66" spans="1:6">
      <c r="A66" s="36"/>
      <c r="B66" s="36"/>
      <c r="C66" s="36"/>
      <c r="D66" s="36"/>
      <c r="E66" s="48"/>
    </row>
    <row r="67" spans="1:6">
      <c r="A67" s="36"/>
      <c r="B67" s="36"/>
      <c r="C67" s="36"/>
      <c r="D67" s="36"/>
      <c r="E67" s="38"/>
    </row>
    <row r="68" spans="1:6">
      <c r="A68" s="36"/>
      <c r="B68" s="36"/>
      <c r="C68" s="36"/>
      <c r="D68" s="36"/>
      <c r="E68" s="38"/>
    </row>
    <row r="69" spans="1:6">
      <c r="A69" s="36"/>
      <c r="B69" s="36"/>
      <c r="C69" s="36"/>
      <c r="D69" s="36"/>
      <c r="E69" s="38"/>
    </row>
    <row r="70" spans="1:6">
      <c r="A70" s="36"/>
      <c r="B70" s="36"/>
      <c r="C70" s="36"/>
      <c r="D70" s="36"/>
      <c r="E70" s="38"/>
    </row>
    <row r="71" spans="1:6">
      <c r="A71" s="36"/>
      <c r="B71" s="36"/>
      <c r="C71" s="36"/>
      <c r="D71" s="36"/>
      <c r="E71" s="48"/>
    </row>
    <row r="72" spans="1:6">
      <c r="A72" s="36"/>
      <c r="B72" s="36"/>
      <c r="C72" s="36"/>
      <c r="D72" s="36"/>
      <c r="E72" s="48"/>
    </row>
    <row r="73" spans="1:6">
      <c r="A73" s="36"/>
      <c r="B73" s="36"/>
      <c r="C73" s="36"/>
      <c r="D73" s="36"/>
      <c r="E73" s="48"/>
    </row>
    <row r="74" spans="1:6">
      <c r="A74" s="36"/>
      <c r="B74" s="36"/>
      <c r="C74" s="36"/>
      <c r="D74" s="42"/>
      <c r="E74" s="48"/>
    </row>
    <row r="75" spans="1:6">
      <c r="A75" s="36"/>
      <c r="B75" s="36"/>
      <c r="C75" s="36"/>
      <c r="D75" s="42"/>
      <c r="E75" s="48"/>
      <c r="F75" s="43"/>
    </row>
    <row r="76" spans="1:6">
      <c r="A76" s="36"/>
      <c r="B76" s="36"/>
      <c r="C76" s="36"/>
      <c r="D76" s="36"/>
      <c r="E76" s="48"/>
    </row>
    <row r="77" spans="1:6">
      <c r="A77" s="40"/>
      <c r="B77" s="36"/>
      <c r="C77" s="36"/>
      <c r="D77" s="36"/>
      <c r="E77" s="48"/>
    </row>
    <row r="78" spans="1:6">
      <c r="A78" s="44"/>
      <c r="B78" s="44"/>
      <c r="C78" s="42"/>
      <c r="D78" s="36"/>
      <c r="E78" s="48"/>
    </row>
    <row r="79" spans="1:6">
      <c r="A79" s="44"/>
      <c r="B79" s="44"/>
      <c r="C79" s="36"/>
      <c r="D79" s="36"/>
      <c r="E79" s="48"/>
    </row>
    <row r="80" spans="1:6">
      <c r="A80" s="36"/>
      <c r="B80" s="36"/>
      <c r="C80" s="36"/>
      <c r="D80" s="36"/>
      <c r="E80" s="48"/>
      <c r="F80" s="45"/>
    </row>
    <row r="81" spans="1:6">
      <c r="A81" s="36"/>
      <c r="B81" s="36"/>
      <c r="C81" s="36"/>
      <c r="D81" s="36"/>
      <c r="E81" s="38"/>
      <c r="F81" s="45"/>
    </row>
    <row r="82" spans="1:6">
      <c r="A82" s="36"/>
      <c r="B82" s="36"/>
      <c r="C82" s="36"/>
      <c r="D82" s="36"/>
      <c r="E82" s="38"/>
    </row>
    <row r="83" spans="1:6">
      <c r="A83" s="46"/>
      <c r="B83" s="46"/>
      <c r="C83" s="46"/>
      <c r="D83" s="42"/>
      <c r="E83" s="48"/>
    </row>
    <row r="84" spans="1:6">
      <c r="A84" s="47"/>
      <c r="B84" s="46"/>
      <c r="C84" s="46"/>
      <c r="D84" s="42"/>
      <c r="E84" s="48"/>
    </row>
    <row r="85" spans="1:6">
      <c r="A85" s="36"/>
      <c r="B85" s="40"/>
      <c r="C85" s="36"/>
      <c r="D85" s="36"/>
      <c r="E85" s="48"/>
    </row>
    <row r="86" spans="1:6">
      <c r="A86" s="36"/>
      <c r="B86" s="40"/>
      <c r="C86" s="36"/>
      <c r="D86" s="36"/>
      <c r="E86" s="48"/>
    </row>
    <row r="87" spans="1:6">
      <c r="A87" s="36"/>
      <c r="B87" s="36"/>
      <c r="C87" s="36"/>
      <c r="D87" s="36"/>
      <c r="E87" s="48"/>
    </row>
    <row r="88" spans="1:6">
      <c r="A88" s="36"/>
      <c r="B88" s="36"/>
      <c r="C88" s="36"/>
      <c r="D88" s="36"/>
      <c r="E88" s="48"/>
    </row>
    <row r="89" spans="1:6">
      <c r="A89" s="36"/>
      <c r="B89" s="36"/>
      <c r="C89" s="36"/>
      <c r="D89" s="36"/>
      <c r="E89" s="48"/>
    </row>
    <row r="90" spans="1:6">
      <c r="A90" s="36"/>
      <c r="B90" s="36"/>
      <c r="C90" s="36"/>
      <c r="D90" s="36"/>
      <c r="E90" s="48"/>
    </row>
    <row r="91" spans="1:6">
      <c r="A91" s="36"/>
      <c r="B91" s="36"/>
      <c r="C91" s="36"/>
      <c r="D91" s="36"/>
      <c r="E91" s="48"/>
    </row>
    <row r="92" spans="1:6">
      <c r="A92" s="36"/>
      <c r="B92" s="36"/>
      <c r="C92" s="36"/>
      <c r="D92" s="36"/>
      <c r="E92" s="38"/>
    </row>
    <row r="93" spans="1:6">
      <c r="A93" s="36"/>
      <c r="B93" s="36"/>
      <c r="C93" s="36"/>
      <c r="D93" s="36"/>
      <c r="E93" s="38"/>
    </row>
  </sheetData>
  <mergeCells count="2">
    <mergeCell ref="A1:F1"/>
    <mergeCell ref="A31:E31"/>
  </mergeCells>
  <pageMargins left="0.7" right="0.7" top="0.75" bottom="0.75" header="0.3" footer="0.3"/>
  <pageSetup scale="3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08FD-24E7-49B9-A23D-12A1900A3E8A}">
  <sheetPr>
    <pageSetUpPr fitToPage="1"/>
  </sheetPr>
  <dimension ref="A1:K159"/>
  <sheetViews>
    <sheetView view="pageBreakPreview" topLeftCell="A71" zoomScaleNormal="85" zoomScaleSheetLayoutView="100" workbookViewId="0">
      <selection activeCell="F54" sqref="F54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328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57">
        <v>0.577295</v>
      </c>
      <c r="B3" s="8">
        <v>123.04695599999999</v>
      </c>
      <c r="C3" s="5" t="s">
        <v>6</v>
      </c>
      <c r="D3" s="57" t="s">
        <v>318</v>
      </c>
      <c r="E3" s="58" t="s">
        <v>108</v>
      </c>
      <c r="F3" s="57" t="s">
        <v>268</v>
      </c>
    </row>
    <row r="4" spans="1:11" ht="28.8">
      <c r="A4" s="5">
        <v>0.57725159999999998</v>
      </c>
      <c r="B4" s="5">
        <v>123.04703499999999</v>
      </c>
      <c r="C4" s="57" t="s">
        <v>6</v>
      </c>
      <c r="D4" s="57" t="s">
        <v>20</v>
      </c>
      <c r="E4" s="58" t="s">
        <v>319</v>
      </c>
      <c r="F4" s="57" t="s">
        <v>268</v>
      </c>
    </row>
    <row r="5" spans="1:11">
      <c r="A5" s="5">
        <v>0.57752999999999999</v>
      </c>
      <c r="B5" s="5">
        <v>123.04938300000001</v>
      </c>
      <c r="C5" s="57" t="s">
        <v>6</v>
      </c>
      <c r="D5" s="57" t="s">
        <v>20</v>
      </c>
      <c r="E5" s="58" t="s">
        <v>67</v>
      </c>
      <c r="F5" s="57" t="s">
        <v>8</v>
      </c>
    </row>
    <row r="6" spans="1:11">
      <c r="A6" s="5">
        <v>0.57796159999999996</v>
      </c>
      <c r="B6" s="5">
        <v>123.05031</v>
      </c>
      <c r="C6" s="57" t="s">
        <v>6</v>
      </c>
      <c r="D6" s="57" t="s">
        <v>37</v>
      </c>
      <c r="E6" s="58" t="s">
        <v>38</v>
      </c>
      <c r="F6" s="57" t="s">
        <v>8</v>
      </c>
    </row>
    <row r="7" spans="1:11" ht="28.8">
      <c r="A7" s="5">
        <v>0.57816299999999998</v>
      </c>
      <c r="B7" s="57">
        <v>123.05082489999999</v>
      </c>
      <c r="C7" s="57" t="s">
        <v>6</v>
      </c>
      <c r="D7" s="57" t="s">
        <v>266</v>
      </c>
      <c r="E7" s="58" t="s">
        <v>195</v>
      </c>
      <c r="F7" s="57" t="s">
        <v>8</v>
      </c>
    </row>
    <row r="8" spans="1:11">
      <c r="A8" s="5">
        <v>0.57826999999999995</v>
      </c>
      <c r="B8" s="57">
        <v>123.0510316</v>
      </c>
      <c r="C8" s="57" t="s">
        <v>6</v>
      </c>
      <c r="D8" s="57" t="s">
        <v>290</v>
      </c>
      <c r="E8" s="58" t="s">
        <v>291</v>
      </c>
      <c r="F8" s="57" t="s">
        <v>268</v>
      </c>
    </row>
    <row r="9" spans="1:11">
      <c r="A9" s="5">
        <v>0.57834300000000005</v>
      </c>
      <c r="B9" s="5">
        <v>123.0511616</v>
      </c>
      <c r="C9" s="57" t="s">
        <v>6</v>
      </c>
      <c r="D9" s="57" t="s">
        <v>111</v>
      </c>
      <c r="E9" s="58" t="s">
        <v>112</v>
      </c>
      <c r="F9" s="57" t="s">
        <v>268</v>
      </c>
    </row>
    <row r="10" spans="1:11">
      <c r="A10" s="5">
        <v>0.57839499999999999</v>
      </c>
      <c r="B10" s="5">
        <v>123.0513316</v>
      </c>
      <c r="C10" s="57" t="s">
        <v>6</v>
      </c>
      <c r="D10" s="57" t="s">
        <v>271</v>
      </c>
      <c r="E10" s="58" t="s">
        <v>320</v>
      </c>
      <c r="F10" s="57" t="s">
        <v>268</v>
      </c>
    </row>
    <row r="11" spans="1:11">
      <c r="A11" s="5">
        <v>0.57844600000000002</v>
      </c>
      <c r="B11" s="5">
        <v>123.051445</v>
      </c>
      <c r="C11" s="57" t="s">
        <v>6</v>
      </c>
      <c r="D11" s="57" t="s">
        <v>271</v>
      </c>
      <c r="E11" s="58" t="s">
        <v>320</v>
      </c>
      <c r="F11" s="57" t="s">
        <v>268</v>
      </c>
    </row>
    <row r="12" spans="1:11">
      <c r="A12" s="5">
        <v>0.57850299999999999</v>
      </c>
      <c r="B12" s="5">
        <v>123.051686</v>
      </c>
      <c r="C12" s="57" t="s">
        <v>6</v>
      </c>
      <c r="D12" s="57" t="s">
        <v>111</v>
      </c>
      <c r="E12" s="58" t="s">
        <v>112</v>
      </c>
      <c r="F12" s="57" t="s">
        <v>268</v>
      </c>
    </row>
    <row r="13" spans="1:11">
      <c r="A13" s="10">
        <v>0.57854830000000002</v>
      </c>
      <c r="B13" s="5">
        <v>123.051833</v>
      </c>
      <c r="C13" s="57" t="s">
        <v>6</v>
      </c>
      <c r="D13" s="57" t="s">
        <v>290</v>
      </c>
      <c r="E13" s="58" t="s">
        <v>291</v>
      </c>
      <c r="F13" s="57" t="s">
        <v>268</v>
      </c>
    </row>
    <row r="14" spans="1:11" ht="28.8">
      <c r="A14" s="5">
        <v>0.57876300000000003</v>
      </c>
      <c r="B14" s="5">
        <v>123.0522716</v>
      </c>
      <c r="C14" s="57" t="s">
        <v>6</v>
      </c>
      <c r="D14" s="57" t="s">
        <v>266</v>
      </c>
      <c r="E14" s="58" t="s">
        <v>195</v>
      </c>
      <c r="F14" s="57" t="s">
        <v>268</v>
      </c>
    </row>
    <row r="15" spans="1:11">
      <c r="A15" s="5">
        <v>0.57940829999999999</v>
      </c>
      <c r="B15" s="5">
        <v>123.053341</v>
      </c>
      <c r="C15" s="57" t="s">
        <v>6</v>
      </c>
      <c r="D15" s="57" t="s">
        <v>32</v>
      </c>
      <c r="E15" s="58" t="s">
        <v>269</v>
      </c>
      <c r="F15" s="57" t="s">
        <v>268</v>
      </c>
    </row>
    <row r="16" spans="1:11">
      <c r="A16" s="5">
        <v>0.57987299999999997</v>
      </c>
      <c r="B16" s="5">
        <v>123.0544316</v>
      </c>
      <c r="C16" s="57" t="s">
        <v>6</v>
      </c>
      <c r="D16" s="57" t="s">
        <v>35</v>
      </c>
      <c r="E16" s="58" t="s">
        <v>36</v>
      </c>
      <c r="F16" s="57" t="s">
        <v>268</v>
      </c>
    </row>
    <row r="17" spans="1:6">
      <c r="A17" s="5">
        <v>0.57996829999999999</v>
      </c>
      <c r="B17" s="5">
        <v>123.054519</v>
      </c>
      <c r="C17" s="57" t="s">
        <v>6</v>
      </c>
      <c r="D17" s="57" t="s">
        <v>37</v>
      </c>
      <c r="E17" s="58" t="s">
        <v>38</v>
      </c>
      <c r="F17" s="57" t="s">
        <v>268</v>
      </c>
    </row>
    <row r="18" spans="1:6">
      <c r="A18" s="5">
        <v>0.58030300000000001</v>
      </c>
      <c r="B18" s="5">
        <v>123.05507299999999</v>
      </c>
      <c r="C18" s="57" t="s">
        <v>6</v>
      </c>
      <c r="D18" s="57" t="s">
        <v>35</v>
      </c>
      <c r="E18" s="58" t="s">
        <v>36</v>
      </c>
      <c r="F18" s="57" t="s">
        <v>268</v>
      </c>
    </row>
    <row r="19" spans="1:6">
      <c r="A19" s="5">
        <v>0.58039499999999999</v>
      </c>
      <c r="B19" s="11">
        <v>123.05540499999999</v>
      </c>
      <c r="C19" s="57" t="s">
        <v>6</v>
      </c>
      <c r="D19" s="57" t="s">
        <v>37</v>
      </c>
      <c r="E19" s="58" t="s">
        <v>38</v>
      </c>
      <c r="F19" s="57" t="s">
        <v>268</v>
      </c>
    </row>
    <row r="20" spans="1:6">
      <c r="A20" s="5">
        <v>0.58072400000000002</v>
      </c>
      <c r="B20" s="5">
        <v>123.05601830000001</v>
      </c>
      <c r="C20" s="57" t="s">
        <v>6</v>
      </c>
      <c r="D20" s="57" t="s">
        <v>32</v>
      </c>
      <c r="E20" s="58" t="s">
        <v>269</v>
      </c>
      <c r="F20" s="57" t="s">
        <v>8</v>
      </c>
    </row>
    <row r="21" spans="1:6">
      <c r="A21" s="5">
        <v>0.58115300000000003</v>
      </c>
      <c r="B21" s="5">
        <v>123.0568416</v>
      </c>
      <c r="C21" s="57" t="s">
        <v>6</v>
      </c>
      <c r="D21" s="57" t="s">
        <v>55</v>
      </c>
      <c r="E21" s="58" t="s">
        <v>321</v>
      </c>
      <c r="F21" s="57" t="s">
        <v>268</v>
      </c>
    </row>
    <row r="22" spans="1:6">
      <c r="A22" s="5">
        <v>0.581565</v>
      </c>
      <c r="B22" s="5">
        <v>123.0577</v>
      </c>
      <c r="C22" s="57" t="s">
        <v>6</v>
      </c>
      <c r="D22" s="57" t="s">
        <v>55</v>
      </c>
      <c r="E22" s="58" t="s">
        <v>321</v>
      </c>
      <c r="F22" s="57" t="s">
        <v>268</v>
      </c>
    </row>
    <row r="23" spans="1:6">
      <c r="A23" s="5">
        <v>0.58184999999999998</v>
      </c>
      <c r="B23" s="5">
        <v>123.0581</v>
      </c>
      <c r="C23" s="57" t="s">
        <v>6</v>
      </c>
      <c r="D23" s="57" t="s">
        <v>37</v>
      </c>
      <c r="E23" s="58" t="s">
        <v>38</v>
      </c>
      <c r="F23" s="57" t="s">
        <v>268</v>
      </c>
    </row>
    <row r="24" spans="1:6">
      <c r="A24" s="5">
        <v>0.58228829999999998</v>
      </c>
      <c r="B24" s="5">
        <v>123.05875829999999</v>
      </c>
      <c r="C24" s="57" t="s">
        <v>6</v>
      </c>
      <c r="D24" s="57" t="s">
        <v>37</v>
      </c>
      <c r="E24" s="58" t="s">
        <v>38</v>
      </c>
      <c r="F24" s="57" t="s">
        <v>268</v>
      </c>
    </row>
    <row r="25" spans="1:6">
      <c r="A25" s="5">
        <v>0.58238160000000005</v>
      </c>
      <c r="B25" s="5">
        <v>123.058886</v>
      </c>
      <c r="C25" s="57" t="s">
        <v>6</v>
      </c>
      <c r="D25" s="57" t="s">
        <v>32</v>
      </c>
      <c r="E25" s="58" t="s">
        <v>269</v>
      </c>
      <c r="F25" s="57" t="s">
        <v>268</v>
      </c>
    </row>
    <row r="26" spans="1:6">
      <c r="A26" s="5">
        <v>0.58276830000000002</v>
      </c>
      <c r="B26" s="5">
        <v>123.059445</v>
      </c>
      <c r="C26" s="57" t="s">
        <v>6</v>
      </c>
      <c r="D26" s="57" t="s">
        <v>35</v>
      </c>
      <c r="E26" s="58" t="s">
        <v>36</v>
      </c>
      <c r="F26" s="57" t="s">
        <v>268</v>
      </c>
    </row>
    <row r="27" spans="1:6">
      <c r="A27" s="5">
        <v>0.58304829999999996</v>
      </c>
      <c r="B27" s="5">
        <v>123.0598616</v>
      </c>
      <c r="C27" s="57" t="s">
        <v>6</v>
      </c>
      <c r="D27" s="57" t="s">
        <v>32</v>
      </c>
      <c r="E27" s="58" t="s">
        <v>269</v>
      </c>
      <c r="F27" s="57" t="s">
        <v>268</v>
      </c>
    </row>
    <row r="28" spans="1:6">
      <c r="A28" s="5">
        <v>0.58363830000000005</v>
      </c>
      <c r="B28" s="5">
        <v>123.060695</v>
      </c>
      <c r="C28" s="57" t="s">
        <v>6</v>
      </c>
      <c r="D28" s="57" t="s">
        <v>35</v>
      </c>
      <c r="E28" s="58" t="s">
        <v>36</v>
      </c>
      <c r="F28" s="57" t="s">
        <v>268</v>
      </c>
    </row>
    <row r="29" spans="1:6">
      <c r="A29" s="5">
        <v>0.58423159999999996</v>
      </c>
      <c r="B29" s="10">
        <v>123.061483</v>
      </c>
      <c r="C29" s="57" t="s">
        <v>6</v>
      </c>
      <c r="D29" s="57" t="s">
        <v>55</v>
      </c>
      <c r="E29" s="58" t="s">
        <v>321</v>
      </c>
      <c r="F29" s="57" t="s">
        <v>268</v>
      </c>
    </row>
    <row r="30" spans="1:6">
      <c r="A30" s="5">
        <v>0.58423159999999996</v>
      </c>
      <c r="B30" s="10">
        <v>123.061483</v>
      </c>
      <c r="C30" s="57" t="s">
        <v>6</v>
      </c>
      <c r="D30" s="57" t="s">
        <v>20</v>
      </c>
      <c r="E30" s="58" t="s">
        <v>322</v>
      </c>
      <c r="F30" s="57" t="s">
        <v>268</v>
      </c>
    </row>
    <row r="31" spans="1:6">
      <c r="A31" s="5">
        <v>0.58489829999999998</v>
      </c>
      <c r="B31" s="5">
        <v>123.06229999999999</v>
      </c>
      <c r="C31" s="57" t="s">
        <v>6</v>
      </c>
      <c r="D31" s="57" t="s">
        <v>55</v>
      </c>
      <c r="E31" s="58" t="s">
        <v>321</v>
      </c>
      <c r="F31" s="57" t="s">
        <v>268</v>
      </c>
    </row>
    <row r="32" spans="1:6">
      <c r="A32" s="5">
        <v>0.58583160000000001</v>
      </c>
      <c r="B32" s="5">
        <v>123.06346000000001</v>
      </c>
      <c r="C32" s="57" t="s">
        <v>6</v>
      </c>
      <c r="D32" s="57" t="s">
        <v>37</v>
      </c>
      <c r="E32" s="58" t="s">
        <v>38</v>
      </c>
      <c r="F32" s="57" t="s">
        <v>268</v>
      </c>
    </row>
    <row r="33" spans="1:6">
      <c r="A33" s="5">
        <v>0.58595299999999995</v>
      </c>
      <c r="B33" s="5">
        <v>123.06361990000001</v>
      </c>
      <c r="C33" s="57" t="s">
        <v>6</v>
      </c>
      <c r="D33" s="57" t="s">
        <v>35</v>
      </c>
      <c r="E33" s="58" t="s">
        <v>36</v>
      </c>
      <c r="F33" s="57" t="s">
        <v>268</v>
      </c>
    </row>
    <row r="34" spans="1:6">
      <c r="A34" s="5">
        <v>0.58644600000000002</v>
      </c>
      <c r="B34" s="5">
        <v>123.0640933</v>
      </c>
      <c r="C34" s="57" t="s">
        <v>6</v>
      </c>
      <c r="D34" s="57" t="s">
        <v>37</v>
      </c>
      <c r="E34" s="58" t="s">
        <v>38</v>
      </c>
      <c r="F34" s="57" t="s">
        <v>268</v>
      </c>
    </row>
    <row r="35" spans="1:6" ht="28.8">
      <c r="A35" s="5">
        <v>0.58655999999999997</v>
      </c>
      <c r="B35" s="5">
        <v>123.064183</v>
      </c>
      <c r="C35" s="57" t="s">
        <v>6</v>
      </c>
      <c r="D35" s="57" t="s">
        <v>266</v>
      </c>
      <c r="E35" s="58" t="s">
        <v>195</v>
      </c>
      <c r="F35" s="57" t="s">
        <v>268</v>
      </c>
    </row>
    <row r="36" spans="1:6">
      <c r="A36" s="5">
        <v>0.58691499999999996</v>
      </c>
      <c r="B36" s="5">
        <v>123.064464</v>
      </c>
      <c r="C36" s="57" t="s">
        <v>6</v>
      </c>
      <c r="D36" s="57" t="s">
        <v>290</v>
      </c>
      <c r="E36" s="58" t="s">
        <v>291</v>
      </c>
      <c r="F36" s="57" t="s">
        <v>268</v>
      </c>
    </row>
    <row r="37" spans="1:6">
      <c r="A37" s="5">
        <v>0.58701999999999999</v>
      </c>
      <c r="B37" s="5">
        <v>123.06455</v>
      </c>
      <c r="C37" s="57" t="s">
        <v>6</v>
      </c>
      <c r="D37" s="57" t="s">
        <v>271</v>
      </c>
      <c r="E37" s="58" t="s">
        <v>320</v>
      </c>
      <c r="F37" s="57" t="s">
        <v>268</v>
      </c>
    </row>
    <row r="38" spans="1:6">
      <c r="A38" s="5">
        <v>0.58717600000000003</v>
      </c>
      <c r="B38" s="5">
        <v>123.0646</v>
      </c>
      <c r="C38" s="57" t="s">
        <v>6</v>
      </c>
      <c r="D38" s="57" t="s">
        <v>37</v>
      </c>
      <c r="E38" s="58" t="s">
        <v>38</v>
      </c>
      <c r="F38" s="57" t="s">
        <v>8</v>
      </c>
    </row>
    <row r="39" spans="1:6">
      <c r="A39" s="5">
        <v>0.58691499999999996</v>
      </c>
      <c r="B39" s="5">
        <v>123.064464</v>
      </c>
      <c r="C39" s="57" t="s">
        <v>6</v>
      </c>
      <c r="D39" s="57" t="s">
        <v>111</v>
      </c>
      <c r="E39" s="58" t="s">
        <v>112</v>
      </c>
      <c r="F39" s="57" t="s">
        <v>268</v>
      </c>
    </row>
    <row r="40" spans="1:6">
      <c r="A40" s="10">
        <v>0.58717600000000003</v>
      </c>
      <c r="B40" s="5">
        <v>123.0646</v>
      </c>
      <c r="C40" s="57" t="s">
        <v>6</v>
      </c>
      <c r="D40" s="57" t="s">
        <v>111</v>
      </c>
      <c r="E40" s="58" t="s">
        <v>112</v>
      </c>
      <c r="F40" s="57" t="s">
        <v>268</v>
      </c>
    </row>
    <row r="41" spans="1:6" ht="28.8">
      <c r="A41" s="1">
        <v>0.58758999999999995</v>
      </c>
      <c r="B41" s="1">
        <v>123.064966</v>
      </c>
      <c r="C41" s="57" t="s">
        <v>6</v>
      </c>
      <c r="D41" s="57" t="s">
        <v>266</v>
      </c>
      <c r="E41" s="58" t="s">
        <v>195</v>
      </c>
      <c r="F41" s="57" t="s">
        <v>268</v>
      </c>
    </row>
    <row r="42" spans="1:6">
      <c r="A42" s="5">
        <v>0.58728599999999997</v>
      </c>
      <c r="B42" s="5">
        <v>123.064746</v>
      </c>
      <c r="C42" s="57" t="s">
        <v>6</v>
      </c>
      <c r="D42" s="57" t="s">
        <v>290</v>
      </c>
      <c r="E42" s="58" t="s">
        <v>291</v>
      </c>
      <c r="F42" s="57" t="s">
        <v>268</v>
      </c>
    </row>
    <row r="43" spans="1:6">
      <c r="A43" s="5">
        <v>0.587673</v>
      </c>
      <c r="B43" s="5">
        <v>123.06501830000001</v>
      </c>
      <c r="C43" s="57" t="s">
        <v>6</v>
      </c>
      <c r="D43" s="57" t="s">
        <v>32</v>
      </c>
      <c r="E43" s="58" t="s">
        <v>269</v>
      </c>
      <c r="F43" s="57" t="s">
        <v>268</v>
      </c>
    </row>
    <row r="44" spans="1:6">
      <c r="A44" s="10">
        <v>0.58952000000000004</v>
      </c>
      <c r="B44" s="5">
        <v>123.0667716</v>
      </c>
      <c r="C44" s="57" t="s">
        <v>6</v>
      </c>
      <c r="D44" s="57" t="s">
        <v>37</v>
      </c>
      <c r="E44" s="58" t="s">
        <v>38</v>
      </c>
      <c r="F44" s="57" t="s">
        <v>268</v>
      </c>
    </row>
    <row r="45" spans="1:6" ht="28.8">
      <c r="A45" s="5">
        <v>0.58979000000000004</v>
      </c>
      <c r="B45" s="10">
        <v>123.06708829999999</v>
      </c>
      <c r="C45" s="57" t="s">
        <v>6</v>
      </c>
      <c r="D45" s="57" t="s">
        <v>266</v>
      </c>
      <c r="E45" s="58" t="s">
        <v>195</v>
      </c>
      <c r="F45" s="57" t="s">
        <v>268</v>
      </c>
    </row>
    <row r="46" spans="1:6">
      <c r="A46" s="5">
        <v>0.58997829999999996</v>
      </c>
      <c r="B46" s="5">
        <v>123.067303</v>
      </c>
      <c r="C46" s="57" t="s">
        <v>6</v>
      </c>
      <c r="D46" s="57" t="s">
        <v>290</v>
      </c>
      <c r="E46" s="58" t="s">
        <v>291</v>
      </c>
      <c r="F46" s="57" t="s">
        <v>268</v>
      </c>
    </row>
    <row r="47" spans="1:6">
      <c r="A47" s="5">
        <v>0.59015989999999996</v>
      </c>
      <c r="B47" s="5">
        <v>123.06752</v>
      </c>
      <c r="C47" s="57" t="s">
        <v>6</v>
      </c>
      <c r="D47" s="57" t="s">
        <v>111</v>
      </c>
      <c r="E47" s="58" t="s">
        <v>112</v>
      </c>
      <c r="F47" s="57" t="s">
        <v>268</v>
      </c>
    </row>
    <row r="48" spans="1:6">
      <c r="A48" s="5">
        <v>0.59039830000000004</v>
      </c>
      <c r="B48" s="5">
        <v>123.067826</v>
      </c>
      <c r="C48" s="57" t="s">
        <v>6</v>
      </c>
      <c r="D48" s="57" t="s">
        <v>271</v>
      </c>
      <c r="E48" s="58" t="s">
        <v>320</v>
      </c>
      <c r="F48" s="57" t="s">
        <v>268</v>
      </c>
    </row>
    <row r="49" spans="1:6">
      <c r="A49" s="5">
        <v>0.59051830000000005</v>
      </c>
      <c r="B49" s="5">
        <v>123.0679616</v>
      </c>
      <c r="C49" s="57" t="s">
        <v>6</v>
      </c>
      <c r="D49" s="57" t="s">
        <v>111</v>
      </c>
      <c r="E49" s="58" t="s">
        <v>112</v>
      </c>
      <c r="F49" s="57" t="s">
        <v>268</v>
      </c>
    </row>
    <row r="50" spans="1:6" ht="28.8">
      <c r="A50" s="5">
        <v>0.59084000000000003</v>
      </c>
      <c r="B50" s="5">
        <v>123.068279</v>
      </c>
      <c r="C50" s="57" t="s">
        <v>6</v>
      </c>
      <c r="D50" s="57" t="s">
        <v>266</v>
      </c>
      <c r="E50" s="58" t="s">
        <v>195</v>
      </c>
      <c r="F50" s="57" t="s">
        <v>268</v>
      </c>
    </row>
    <row r="51" spans="1:6">
      <c r="A51" s="5">
        <v>0.59108830000000001</v>
      </c>
      <c r="B51" s="5">
        <v>123.068496</v>
      </c>
      <c r="C51" s="57" t="s">
        <v>6</v>
      </c>
      <c r="D51" s="57" t="s">
        <v>32</v>
      </c>
      <c r="E51" s="58" t="s">
        <v>269</v>
      </c>
      <c r="F51" s="57" t="s">
        <v>268</v>
      </c>
    </row>
    <row r="52" spans="1:6">
      <c r="A52" s="5">
        <v>0.59445999999999999</v>
      </c>
      <c r="B52" s="5">
        <v>123.0707783</v>
      </c>
      <c r="C52" s="57" t="s">
        <v>6</v>
      </c>
      <c r="D52" s="57" t="s">
        <v>32</v>
      </c>
      <c r="E52" s="58" t="s">
        <v>269</v>
      </c>
      <c r="F52" s="57" t="s">
        <v>268</v>
      </c>
    </row>
    <row r="53" spans="1:6">
      <c r="A53" s="5">
        <v>0.59526829999999997</v>
      </c>
      <c r="B53" s="5">
        <v>123.07133829999999</v>
      </c>
      <c r="C53" s="57" t="s">
        <v>6</v>
      </c>
      <c r="D53" s="57" t="s">
        <v>35</v>
      </c>
      <c r="E53" s="58" t="s">
        <v>323</v>
      </c>
      <c r="F53" s="57" t="s">
        <v>268</v>
      </c>
    </row>
    <row r="54" spans="1:6">
      <c r="A54" s="5">
        <v>0.5954583</v>
      </c>
      <c r="B54" s="5">
        <v>123.0714649</v>
      </c>
      <c r="C54" s="57" t="s">
        <v>6</v>
      </c>
      <c r="D54" s="57" t="s">
        <v>35</v>
      </c>
      <c r="E54" s="58" t="s">
        <v>323</v>
      </c>
      <c r="F54" s="57" t="s">
        <v>8</v>
      </c>
    </row>
    <row r="55" spans="1:6">
      <c r="A55" s="5">
        <v>0.59617830000000005</v>
      </c>
      <c r="B55" s="5">
        <v>123.07213830000001</v>
      </c>
      <c r="C55" s="57" t="s">
        <v>6</v>
      </c>
      <c r="D55" s="57" t="s">
        <v>65</v>
      </c>
      <c r="E55" s="58" t="s">
        <v>324</v>
      </c>
      <c r="F55" s="57" t="s">
        <v>268</v>
      </c>
    </row>
    <row r="56" spans="1:6">
      <c r="A56" s="5">
        <v>0.59617830000000005</v>
      </c>
      <c r="B56" s="5">
        <v>123.07213830000001</v>
      </c>
      <c r="C56" s="57" t="s">
        <v>6</v>
      </c>
      <c r="D56" s="57" t="s">
        <v>96</v>
      </c>
      <c r="E56" s="58" t="s">
        <v>325</v>
      </c>
      <c r="F56" s="57" t="s">
        <v>268</v>
      </c>
    </row>
    <row r="57" spans="1:6">
      <c r="A57" s="5">
        <v>0.59680500000000003</v>
      </c>
      <c r="B57" s="5">
        <v>123.072543</v>
      </c>
      <c r="C57" s="57" t="s">
        <v>6</v>
      </c>
      <c r="D57" s="57" t="s">
        <v>65</v>
      </c>
      <c r="E57" s="58" t="s">
        <v>324</v>
      </c>
      <c r="F57" s="57" t="s">
        <v>268</v>
      </c>
    </row>
    <row r="58" spans="1:6">
      <c r="A58" s="5">
        <v>0.59840499999999996</v>
      </c>
      <c r="B58" s="5">
        <v>123.073493</v>
      </c>
      <c r="C58" s="57" t="s">
        <v>6</v>
      </c>
      <c r="D58" s="57" t="s">
        <v>20</v>
      </c>
      <c r="E58" s="58" t="s">
        <v>322</v>
      </c>
      <c r="F58" s="57" t="s">
        <v>268</v>
      </c>
    </row>
    <row r="59" spans="1:6" ht="28.8">
      <c r="A59" s="5">
        <v>0.59848500000000004</v>
      </c>
      <c r="B59" s="5">
        <v>123.073533</v>
      </c>
      <c r="C59" s="57" t="s">
        <v>6</v>
      </c>
      <c r="D59" s="57" t="s">
        <v>37</v>
      </c>
      <c r="E59" s="58" t="s">
        <v>195</v>
      </c>
      <c r="F59" s="57" t="s">
        <v>268</v>
      </c>
    </row>
    <row r="60" spans="1:6">
      <c r="A60" s="5">
        <v>0.59869660000000002</v>
      </c>
      <c r="B60" s="5">
        <v>123.0736316</v>
      </c>
      <c r="C60" s="57" t="s">
        <v>6</v>
      </c>
      <c r="D60" s="57" t="s">
        <v>290</v>
      </c>
      <c r="E60" s="58" t="s">
        <v>291</v>
      </c>
      <c r="F60" s="57" t="s">
        <v>268</v>
      </c>
    </row>
    <row r="61" spans="1:6">
      <c r="A61" s="5">
        <v>0.5988116</v>
      </c>
      <c r="B61" s="5">
        <v>123.073686</v>
      </c>
      <c r="C61" s="57" t="s">
        <v>6</v>
      </c>
      <c r="D61" s="57" t="s">
        <v>93</v>
      </c>
      <c r="E61" s="58" t="s">
        <v>94</v>
      </c>
      <c r="F61" s="57" t="s">
        <v>268</v>
      </c>
    </row>
    <row r="62" spans="1:6">
      <c r="A62" s="5">
        <v>0.59882299999999999</v>
      </c>
      <c r="B62" s="5">
        <v>123.073689</v>
      </c>
      <c r="C62" s="57" t="s">
        <v>6</v>
      </c>
      <c r="D62" s="57" t="s">
        <v>111</v>
      </c>
      <c r="E62" s="58" t="s">
        <v>112</v>
      </c>
      <c r="F62" s="57" t="s">
        <v>268</v>
      </c>
    </row>
    <row r="63" spans="1:6">
      <c r="A63" s="5">
        <v>0.598935</v>
      </c>
      <c r="B63" s="5">
        <v>123.07375500000001</v>
      </c>
      <c r="C63" s="57" t="s">
        <v>6</v>
      </c>
      <c r="D63" s="57" t="s">
        <v>271</v>
      </c>
      <c r="E63" s="58" t="s">
        <v>320</v>
      </c>
      <c r="F63" s="57" t="s">
        <v>268</v>
      </c>
    </row>
    <row r="64" spans="1:6">
      <c r="A64" s="5">
        <v>0.598966</v>
      </c>
      <c r="B64" s="5">
        <v>123.0737633</v>
      </c>
      <c r="C64" s="57" t="s">
        <v>6</v>
      </c>
      <c r="D64" s="57" t="s">
        <v>271</v>
      </c>
      <c r="E64" s="58" t="s">
        <v>320</v>
      </c>
      <c r="F64" s="57" t="s">
        <v>268</v>
      </c>
    </row>
    <row r="65" spans="1:6">
      <c r="A65" s="5">
        <v>0.59914599999999996</v>
      </c>
      <c r="B65" s="5">
        <v>123.07387300000001</v>
      </c>
      <c r="C65" s="57" t="s">
        <v>6</v>
      </c>
      <c r="D65" s="57" t="s">
        <v>326</v>
      </c>
      <c r="E65" s="58" t="s">
        <v>112</v>
      </c>
      <c r="F65" s="57" t="s">
        <v>268</v>
      </c>
    </row>
    <row r="66" spans="1:6" ht="28.8">
      <c r="A66" s="5">
        <v>0.59926500000000005</v>
      </c>
      <c r="B66" s="5">
        <v>123.07393829999999</v>
      </c>
      <c r="C66" s="57" t="s">
        <v>6</v>
      </c>
      <c r="D66" s="57" t="s">
        <v>37</v>
      </c>
      <c r="E66" s="58" t="s">
        <v>195</v>
      </c>
      <c r="F66" s="57" t="s">
        <v>268</v>
      </c>
    </row>
    <row r="67" spans="1:6">
      <c r="A67" s="5">
        <v>0.59940159999999998</v>
      </c>
      <c r="B67" s="5">
        <v>123.074026</v>
      </c>
      <c r="C67" s="57" t="s">
        <v>6</v>
      </c>
      <c r="D67" s="57" t="s">
        <v>290</v>
      </c>
      <c r="E67" s="58" t="s">
        <v>291</v>
      </c>
      <c r="F67" s="57" t="s">
        <v>268</v>
      </c>
    </row>
    <row r="68" spans="1:6">
      <c r="A68" s="5">
        <v>0.59943299999999999</v>
      </c>
      <c r="B68" s="5">
        <v>123.0740383</v>
      </c>
      <c r="C68" s="57" t="s">
        <v>6</v>
      </c>
      <c r="D68" s="57" t="s">
        <v>20</v>
      </c>
      <c r="E68" s="58" t="s">
        <v>327</v>
      </c>
      <c r="F68" s="57" t="s">
        <v>268</v>
      </c>
    </row>
    <row r="69" spans="1:6">
      <c r="A69" s="5">
        <v>0.599553</v>
      </c>
      <c r="B69" s="5">
        <v>123.07410160000001</v>
      </c>
      <c r="C69" s="57" t="s">
        <v>75</v>
      </c>
      <c r="D69" s="57"/>
      <c r="E69" s="58" t="s">
        <v>75</v>
      </c>
      <c r="F69" s="57" t="s">
        <v>268</v>
      </c>
    </row>
    <row r="70" spans="1:6">
      <c r="A70" s="5">
        <v>0.599553</v>
      </c>
      <c r="B70" s="5">
        <v>123.07410160000001</v>
      </c>
      <c r="C70" s="57" t="s">
        <v>6</v>
      </c>
      <c r="D70" s="57" t="s">
        <v>35</v>
      </c>
      <c r="E70" s="58" t="s">
        <v>323</v>
      </c>
      <c r="F70" s="57" t="s">
        <v>268</v>
      </c>
    </row>
    <row r="71" spans="1:6" ht="28.8">
      <c r="A71" s="5">
        <v>0.59969600000000001</v>
      </c>
      <c r="B71" s="5">
        <v>123.07419160000001</v>
      </c>
      <c r="C71" s="57" t="s">
        <v>6</v>
      </c>
      <c r="D71" s="57" t="s">
        <v>266</v>
      </c>
      <c r="E71" s="58" t="s">
        <v>195</v>
      </c>
      <c r="F71" s="57" t="s">
        <v>268</v>
      </c>
    </row>
    <row r="72" spans="1:6">
      <c r="A72" s="5">
        <v>0.60016999999999998</v>
      </c>
      <c r="B72" s="5">
        <v>123.07449990000001</v>
      </c>
      <c r="C72" s="57" t="s">
        <v>75</v>
      </c>
      <c r="D72" s="57"/>
      <c r="E72" s="58" t="s">
        <v>75</v>
      </c>
      <c r="F72" s="57" t="s">
        <v>268</v>
      </c>
    </row>
    <row r="73" spans="1:6">
      <c r="A73" s="5">
        <v>0.60026100000000004</v>
      </c>
      <c r="B73" s="5">
        <v>123.074563</v>
      </c>
      <c r="C73" s="57" t="s">
        <v>6</v>
      </c>
      <c r="D73" s="57" t="s">
        <v>32</v>
      </c>
      <c r="E73" s="58" t="s">
        <v>269</v>
      </c>
      <c r="F73" s="57" t="s">
        <v>268</v>
      </c>
    </row>
    <row r="74" spans="1:6">
      <c r="A74" s="1">
        <v>0.60241500000000003</v>
      </c>
      <c r="B74" s="1">
        <v>123.07581</v>
      </c>
      <c r="C74" s="1" t="s">
        <v>6</v>
      </c>
      <c r="D74" s="57" t="s">
        <v>20</v>
      </c>
      <c r="E74" s="58" t="s">
        <v>327</v>
      </c>
      <c r="F74" s="57" t="s">
        <v>268</v>
      </c>
    </row>
    <row r="75" spans="1:6">
      <c r="A75" s="5">
        <v>0.60305830000000005</v>
      </c>
      <c r="B75" s="5">
        <v>123.0767616</v>
      </c>
      <c r="C75" s="57" t="s">
        <v>6</v>
      </c>
      <c r="D75" s="57" t="s">
        <v>48</v>
      </c>
      <c r="E75" s="58" t="s">
        <v>321</v>
      </c>
      <c r="F75" s="57" t="s">
        <v>268</v>
      </c>
    </row>
    <row r="76" spans="1:6">
      <c r="A76" s="5"/>
      <c r="B76" s="5"/>
      <c r="C76" s="5"/>
      <c r="D76" s="57"/>
      <c r="E76" s="58"/>
      <c r="F76" s="57"/>
    </row>
    <row r="77" spans="1:6">
      <c r="A77" s="5"/>
      <c r="B77" s="5"/>
      <c r="C77" s="5"/>
      <c r="D77" s="57"/>
      <c r="E77" s="58"/>
      <c r="F77" s="57"/>
    </row>
    <row r="78" spans="1:6">
      <c r="A78" s="5"/>
      <c r="B78" s="5"/>
      <c r="C78" s="5"/>
      <c r="D78" s="57"/>
      <c r="E78" s="58"/>
      <c r="F78" s="57"/>
    </row>
    <row r="79" spans="1:6">
      <c r="A79" s="5"/>
      <c r="B79" s="5"/>
      <c r="C79" s="5"/>
      <c r="D79" s="57"/>
      <c r="E79" s="58"/>
      <c r="F79" s="57"/>
    </row>
    <row r="80" spans="1:6">
      <c r="A80" s="5"/>
      <c r="B80" s="5"/>
      <c r="C80" s="5"/>
      <c r="D80" s="57"/>
      <c r="E80" s="58"/>
      <c r="F80" s="57"/>
    </row>
    <row r="81" spans="1:6">
      <c r="A81" s="5"/>
      <c r="B81" s="5"/>
      <c r="C81" s="5"/>
      <c r="D81" s="57"/>
      <c r="E81" s="58"/>
      <c r="F81" s="57"/>
    </row>
    <row r="82" spans="1:6">
      <c r="A82" s="5"/>
      <c r="B82" s="5"/>
      <c r="C82" s="5"/>
      <c r="D82" s="57"/>
      <c r="E82" s="58"/>
      <c r="F82" s="57"/>
    </row>
    <row r="83" spans="1:6">
      <c r="A83" s="5"/>
      <c r="B83" s="5"/>
      <c r="C83" s="5"/>
      <c r="D83" s="57"/>
      <c r="E83" s="58"/>
      <c r="F83" s="57"/>
    </row>
    <row r="84" spans="1:6">
      <c r="A84" s="5"/>
      <c r="B84" s="5"/>
      <c r="C84" s="5"/>
      <c r="D84" s="57"/>
      <c r="E84" s="58"/>
      <c r="F84" s="57"/>
    </row>
    <row r="85" spans="1:6">
      <c r="A85" s="5"/>
      <c r="B85" s="5"/>
      <c r="C85" s="5"/>
      <c r="D85" s="57"/>
      <c r="E85" s="58"/>
      <c r="F85" s="57"/>
    </row>
    <row r="86" spans="1:6">
      <c r="A86" s="5"/>
      <c r="B86" s="5"/>
      <c r="C86" s="5"/>
      <c r="D86" s="57"/>
      <c r="E86" s="58"/>
      <c r="F86" s="57"/>
    </row>
    <row r="87" spans="1:6">
      <c r="A87" s="5"/>
      <c r="B87" s="5"/>
      <c r="C87" s="5"/>
      <c r="D87" s="57"/>
      <c r="E87" s="58"/>
      <c r="F87" s="57"/>
    </row>
    <row r="88" spans="1:6">
      <c r="A88" s="5"/>
      <c r="B88" s="5"/>
      <c r="C88" s="5"/>
      <c r="D88" s="57"/>
      <c r="E88" s="58"/>
      <c r="F88" s="57"/>
    </row>
    <row r="89" spans="1:6">
      <c r="A89" s="5"/>
      <c r="B89" s="5"/>
      <c r="C89" s="5"/>
      <c r="D89" s="57"/>
      <c r="E89" s="58"/>
      <c r="F89" s="57"/>
    </row>
    <row r="90" spans="1:6">
      <c r="A90" s="5"/>
      <c r="B90" s="5"/>
      <c r="C90" s="5"/>
      <c r="D90" s="57"/>
      <c r="E90" s="58"/>
      <c r="F90" s="57"/>
    </row>
    <row r="91" spans="1:6">
      <c r="A91" s="5"/>
      <c r="B91" s="5"/>
      <c r="C91" s="5"/>
      <c r="D91" s="57"/>
      <c r="E91" s="58"/>
      <c r="F91" s="57"/>
    </row>
    <row r="92" spans="1:6">
      <c r="A92" s="5"/>
      <c r="B92" s="5"/>
      <c r="C92" s="5"/>
      <c r="D92" s="57"/>
      <c r="E92" s="58"/>
      <c r="F92" s="57"/>
    </row>
    <row r="93" spans="1:6">
      <c r="A93" s="5"/>
      <c r="B93" s="5"/>
      <c r="C93" s="5"/>
      <c r="D93" s="57"/>
      <c r="E93" s="58"/>
      <c r="F93" s="57"/>
    </row>
    <row r="94" spans="1:6">
      <c r="A94" s="5"/>
      <c r="B94" s="5"/>
      <c r="C94" s="5"/>
      <c r="D94" s="57"/>
      <c r="E94" s="58"/>
      <c r="F94" s="57"/>
    </row>
    <row r="97" spans="1:11" s="1" customFormat="1" ht="25.8">
      <c r="A97" s="126" t="s">
        <v>329</v>
      </c>
      <c r="B97" s="127"/>
      <c r="C97" s="127"/>
      <c r="D97" s="127"/>
      <c r="E97" s="128"/>
      <c r="G97"/>
      <c r="H97"/>
      <c r="I97"/>
      <c r="J97"/>
      <c r="K97"/>
    </row>
    <row r="98" spans="1:11" s="1" customFormat="1">
      <c r="A98" s="35" t="s">
        <v>0</v>
      </c>
      <c r="B98" s="35" t="s">
        <v>1</v>
      </c>
      <c r="C98" s="35" t="s">
        <v>2</v>
      </c>
      <c r="D98" s="35" t="s">
        <v>3</v>
      </c>
      <c r="E98" s="82" t="s">
        <v>4</v>
      </c>
      <c r="G98"/>
      <c r="H98"/>
      <c r="I98"/>
      <c r="J98"/>
      <c r="K98"/>
    </row>
    <row r="99" spans="1:11" s="1" customFormat="1">
      <c r="A99" s="58">
        <v>0.57729830000000004</v>
      </c>
      <c r="B99" s="78">
        <v>123.0474416</v>
      </c>
      <c r="C99" s="62" t="s">
        <v>6</v>
      </c>
      <c r="D99" s="58" t="s">
        <v>12</v>
      </c>
      <c r="E99" s="58" t="s">
        <v>330</v>
      </c>
      <c r="G99"/>
      <c r="H99"/>
      <c r="I99"/>
      <c r="J99"/>
      <c r="K99"/>
    </row>
    <row r="100" spans="1:11" s="1" customFormat="1">
      <c r="A100" s="62">
        <v>0.5773066</v>
      </c>
      <c r="B100" s="62">
        <v>123.047825</v>
      </c>
      <c r="C100" s="58" t="s">
        <v>6</v>
      </c>
      <c r="D100" s="58" t="s">
        <v>12</v>
      </c>
      <c r="E100" s="58" t="s">
        <v>73</v>
      </c>
      <c r="G100"/>
      <c r="H100"/>
      <c r="I100"/>
      <c r="J100"/>
      <c r="K100"/>
    </row>
    <row r="101" spans="1:11" s="1" customFormat="1" ht="24">
      <c r="A101" s="62">
        <v>0.58016330000000005</v>
      </c>
      <c r="B101" s="79">
        <v>123.0548283</v>
      </c>
      <c r="C101" s="58" t="s">
        <v>6</v>
      </c>
      <c r="D101" s="62" t="s">
        <v>162</v>
      </c>
      <c r="E101" s="59" t="s">
        <v>163</v>
      </c>
      <c r="G101"/>
      <c r="H101"/>
      <c r="I101"/>
      <c r="J101"/>
      <c r="K101"/>
    </row>
    <row r="102" spans="1:11" s="1" customFormat="1" ht="24">
      <c r="A102" s="62">
        <v>0.58054499999999998</v>
      </c>
      <c r="B102" s="62">
        <v>123.0557316</v>
      </c>
      <c r="C102" s="58" t="s">
        <v>6</v>
      </c>
      <c r="D102" s="62" t="s">
        <v>162</v>
      </c>
      <c r="E102" s="59" t="s">
        <v>163</v>
      </c>
      <c r="G102"/>
      <c r="H102"/>
      <c r="I102"/>
      <c r="J102"/>
      <c r="K102"/>
    </row>
    <row r="103" spans="1:11" s="1" customFormat="1">
      <c r="A103" s="62">
        <v>0.588503</v>
      </c>
      <c r="B103" s="62">
        <v>123.06568830000001</v>
      </c>
      <c r="C103" s="58" t="s">
        <v>6</v>
      </c>
      <c r="D103" s="58" t="s">
        <v>35</v>
      </c>
      <c r="E103" s="58" t="s">
        <v>36</v>
      </c>
      <c r="G103"/>
      <c r="H103"/>
      <c r="I103"/>
      <c r="J103"/>
      <c r="K103"/>
    </row>
    <row r="104" spans="1:11" s="1" customFormat="1">
      <c r="A104" s="62">
        <v>0.59158999999999995</v>
      </c>
      <c r="B104" s="62">
        <v>123.06887159999999</v>
      </c>
      <c r="C104" s="58" t="s">
        <v>6</v>
      </c>
      <c r="D104" s="58" t="s">
        <v>35</v>
      </c>
      <c r="E104" s="58" t="s">
        <v>36</v>
      </c>
      <c r="G104"/>
      <c r="H104"/>
      <c r="I104"/>
      <c r="J104"/>
      <c r="K104"/>
    </row>
    <row r="105" spans="1:11" s="1" customFormat="1">
      <c r="A105" s="62">
        <v>0.60128159999999997</v>
      </c>
      <c r="B105" s="62">
        <v>123.07523</v>
      </c>
      <c r="C105" s="62" t="s">
        <v>6</v>
      </c>
      <c r="D105" s="58" t="s">
        <v>37</v>
      </c>
      <c r="E105" s="58" t="s">
        <v>38</v>
      </c>
      <c r="G105"/>
      <c r="H105"/>
      <c r="I105"/>
      <c r="J105"/>
      <c r="K105"/>
    </row>
    <row r="106" spans="1:11" s="1" customFormat="1">
      <c r="A106" s="62">
        <v>0.60189499999999996</v>
      </c>
      <c r="B106" s="62">
        <v>123.07556</v>
      </c>
      <c r="C106" s="62" t="s">
        <v>6</v>
      </c>
      <c r="D106" s="58" t="s">
        <v>37</v>
      </c>
      <c r="E106" s="58" t="s">
        <v>38</v>
      </c>
      <c r="G106"/>
      <c r="H106"/>
      <c r="I106"/>
      <c r="J106"/>
      <c r="K106"/>
    </row>
    <row r="107" spans="1:11" s="1" customFormat="1">
      <c r="A107" s="58">
        <v>0.60326159999999995</v>
      </c>
      <c r="B107" s="78">
        <v>123.077815</v>
      </c>
      <c r="C107" s="62" t="s">
        <v>6</v>
      </c>
      <c r="D107" s="58" t="s">
        <v>12</v>
      </c>
      <c r="E107" s="58" t="s">
        <v>330</v>
      </c>
      <c r="G107"/>
      <c r="H107"/>
      <c r="I107"/>
      <c r="J107"/>
      <c r="K107"/>
    </row>
    <row r="108" spans="1:11" s="1" customFormat="1">
      <c r="A108" s="36"/>
      <c r="B108" s="36"/>
      <c r="C108" s="36"/>
      <c r="D108" s="36"/>
      <c r="E108" s="48"/>
      <c r="G108"/>
      <c r="H108"/>
      <c r="I108"/>
      <c r="J108"/>
      <c r="K108"/>
    </row>
    <row r="109" spans="1:11" s="1" customFormat="1">
      <c r="A109" s="36"/>
      <c r="B109" s="36"/>
      <c r="C109" s="36"/>
      <c r="D109" s="36"/>
      <c r="E109" s="48"/>
      <c r="G109"/>
      <c r="H109"/>
      <c r="I109"/>
      <c r="J109"/>
      <c r="K109"/>
    </row>
    <row r="110" spans="1:11" s="1" customFormat="1">
      <c r="A110" s="36"/>
      <c r="B110" s="36"/>
      <c r="C110" s="36"/>
      <c r="D110" s="36"/>
      <c r="E110" s="48"/>
      <c r="G110"/>
      <c r="H110"/>
      <c r="I110"/>
      <c r="J110"/>
      <c r="K110"/>
    </row>
    <row r="111" spans="1:11" s="1" customFormat="1">
      <c r="A111" s="36"/>
      <c r="B111" s="36"/>
      <c r="C111" s="36"/>
      <c r="D111" s="36"/>
      <c r="E111" s="48"/>
      <c r="G111"/>
      <c r="H111"/>
      <c r="I111"/>
      <c r="J111"/>
      <c r="K111"/>
    </row>
    <row r="112" spans="1:11" s="1" customFormat="1">
      <c r="A112" s="36"/>
      <c r="B112" s="36"/>
      <c r="C112" s="36"/>
      <c r="D112" s="36"/>
      <c r="E112" s="48"/>
      <c r="G112"/>
      <c r="H112"/>
      <c r="I112"/>
      <c r="J112"/>
      <c r="K112"/>
    </row>
    <row r="113" spans="1:11" s="1" customFormat="1">
      <c r="A113" s="36"/>
      <c r="B113" s="36"/>
      <c r="C113" s="36"/>
      <c r="D113" s="36"/>
      <c r="E113" s="48"/>
    </row>
    <row r="114" spans="1:11" s="1" customFormat="1">
      <c r="A114" s="36"/>
      <c r="B114" s="36"/>
      <c r="C114" s="36"/>
      <c r="D114" s="36"/>
      <c r="E114" s="38"/>
    </row>
    <row r="115" spans="1:11" s="1" customFormat="1">
      <c r="A115" s="36"/>
      <c r="B115" s="36"/>
      <c r="C115" s="36"/>
      <c r="D115" s="36"/>
      <c r="E115" s="38"/>
    </row>
    <row r="116" spans="1:11" s="1" customFormat="1">
      <c r="A116" s="36"/>
      <c r="B116" s="36"/>
      <c r="C116" s="36"/>
      <c r="D116" s="36"/>
      <c r="E116" s="38"/>
      <c r="G116"/>
      <c r="H116"/>
      <c r="I116"/>
      <c r="J116"/>
      <c r="K116"/>
    </row>
    <row r="117" spans="1:11" s="1" customFormat="1" ht="16.2" customHeight="1">
      <c r="A117" s="36"/>
      <c r="B117" s="36"/>
      <c r="C117" s="36"/>
      <c r="D117" s="36"/>
      <c r="E117" s="38"/>
      <c r="G117"/>
      <c r="H117"/>
      <c r="I117"/>
      <c r="J117"/>
      <c r="K117"/>
    </row>
    <row r="118" spans="1:11" s="1" customFormat="1">
      <c r="A118" s="36"/>
      <c r="B118" s="36"/>
      <c r="C118" s="36"/>
      <c r="D118" s="36"/>
      <c r="E118" s="48"/>
      <c r="G118"/>
      <c r="H118"/>
      <c r="I118"/>
      <c r="J118"/>
      <c r="K118"/>
    </row>
    <row r="119" spans="1:11" s="1" customFormat="1">
      <c r="A119" s="36"/>
      <c r="B119" s="36"/>
      <c r="C119" s="36"/>
      <c r="D119" s="36"/>
      <c r="E119" s="38"/>
      <c r="G119"/>
      <c r="H119"/>
      <c r="I119"/>
      <c r="J119"/>
      <c r="K119"/>
    </row>
    <row r="120" spans="1:11" s="1" customFormat="1">
      <c r="A120" s="36"/>
      <c r="B120" s="36"/>
      <c r="C120" s="36"/>
      <c r="D120" s="36"/>
      <c r="E120" s="38"/>
      <c r="G120"/>
      <c r="H120"/>
      <c r="I120"/>
      <c r="J120"/>
      <c r="K120"/>
    </row>
    <row r="121" spans="1:11" s="1" customFormat="1">
      <c r="A121" s="36"/>
      <c r="B121" s="36"/>
      <c r="C121" s="36"/>
      <c r="D121" s="36"/>
      <c r="E121" s="48"/>
      <c r="G121"/>
      <c r="H121"/>
      <c r="I121"/>
      <c r="J121"/>
      <c r="K121"/>
    </row>
    <row r="122" spans="1:11" s="1" customFormat="1">
      <c r="A122" s="36"/>
      <c r="B122" s="36"/>
      <c r="C122" s="36"/>
      <c r="D122" s="36"/>
      <c r="E122" s="48"/>
      <c r="G122"/>
      <c r="H122"/>
      <c r="I122"/>
      <c r="J122"/>
      <c r="K122"/>
    </row>
    <row r="123" spans="1:11" s="1" customFormat="1">
      <c r="A123" s="36"/>
      <c r="B123" s="36"/>
      <c r="C123" s="36"/>
      <c r="D123" s="36"/>
      <c r="E123" s="48"/>
      <c r="G123"/>
      <c r="H123"/>
      <c r="I123"/>
      <c r="J123"/>
      <c r="K123"/>
    </row>
    <row r="124" spans="1:11" s="1" customFormat="1">
      <c r="A124" s="36"/>
      <c r="B124" s="36"/>
      <c r="C124" s="36"/>
      <c r="D124" s="36"/>
      <c r="E124" s="38"/>
      <c r="G124"/>
      <c r="H124"/>
      <c r="I124"/>
      <c r="J124"/>
      <c r="K124"/>
    </row>
    <row r="125" spans="1:11" s="1" customFormat="1">
      <c r="A125" s="36"/>
      <c r="B125" s="36"/>
      <c r="C125" s="36"/>
      <c r="D125" s="36"/>
      <c r="E125" s="38"/>
      <c r="G125"/>
      <c r="H125"/>
      <c r="I125"/>
      <c r="J125"/>
      <c r="K125"/>
    </row>
    <row r="126" spans="1:11" s="1" customFormat="1">
      <c r="A126" s="36"/>
      <c r="B126" s="36"/>
      <c r="C126" s="36"/>
      <c r="D126" s="36"/>
      <c r="E126" s="48"/>
      <c r="G126"/>
      <c r="H126"/>
      <c r="I126"/>
      <c r="J126"/>
      <c r="K126"/>
    </row>
    <row r="127" spans="1:11" s="1" customFormat="1">
      <c r="A127" s="36"/>
      <c r="B127" s="36"/>
      <c r="C127" s="36"/>
      <c r="D127" s="36"/>
      <c r="E127" s="48"/>
      <c r="G127"/>
      <c r="H127"/>
      <c r="I127"/>
      <c r="J127"/>
      <c r="K127"/>
    </row>
    <row r="128" spans="1:11" s="1" customFormat="1">
      <c r="A128" s="36"/>
      <c r="B128" s="36"/>
      <c r="C128" s="36"/>
      <c r="D128" s="36"/>
      <c r="E128" s="38"/>
      <c r="G128"/>
      <c r="H128"/>
      <c r="I128"/>
      <c r="J128"/>
      <c r="K128"/>
    </row>
    <row r="129" spans="1:6">
      <c r="A129" s="36"/>
      <c r="B129" s="40"/>
      <c r="C129" s="36"/>
      <c r="D129" s="36"/>
      <c r="E129" s="38"/>
    </row>
    <row r="130" spans="1:6">
      <c r="A130" s="36"/>
      <c r="B130" s="41"/>
      <c r="C130" s="36"/>
      <c r="D130" s="36"/>
      <c r="E130" s="48"/>
    </row>
    <row r="131" spans="1:6">
      <c r="A131" s="36"/>
      <c r="B131" s="41"/>
      <c r="C131" s="36"/>
      <c r="D131" s="36"/>
      <c r="E131" s="48"/>
    </row>
    <row r="132" spans="1:6">
      <c r="A132" s="36"/>
      <c r="B132" s="36"/>
      <c r="C132" s="36"/>
      <c r="D132" s="36"/>
      <c r="E132" s="48"/>
    </row>
    <row r="133" spans="1:6">
      <c r="A133" s="36"/>
      <c r="B133" s="36"/>
      <c r="C133" s="36"/>
      <c r="D133" s="36"/>
      <c r="E133" s="38"/>
    </row>
    <row r="134" spans="1:6">
      <c r="A134" s="36"/>
      <c r="B134" s="36"/>
      <c r="C134" s="36"/>
      <c r="D134" s="36"/>
      <c r="E134" s="38"/>
    </row>
    <row r="135" spans="1:6">
      <c r="A135" s="36"/>
      <c r="B135" s="36"/>
      <c r="C135" s="36"/>
      <c r="D135" s="36"/>
      <c r="E135" s="38"/>
    </row>
    <row r="136" spans="1:6">
      <c r="A136" s="36"/>
      <c r="B136" s="36"/>
      <c r="C136" s="36"/>
      <c r="D136" s="36"/>
      <c r="E136" s="38"/>
    </row>
    <row r="137" spans="1:6">
      <c r="A137" s="36"/>
      <c r="B137" s="36"/>
      <c r="C137" s="36"/>
      <c r="D137" s="36"/>
      <c r="E137" s="48"/>
    </row>
    <row r="138" spans="1:6">
      <c r="A138" s="36"/>
      <c r="B138" s="36"/>
      <c r="C138" s="36"/>
      <c r="D138" s="36"/>
      <c r="E138" s="48"/>
    </row>
    <row r="139" spans="1:6">
      <c r="A139" s="36"/>
      <c r="B139" s="36"/>
      <c r="C139" s="36"/>
      <c r="D139" s="36"/>
      <c r="E139" s="48"/>
    </row>
    <row r="140" spans="1:6">
      <c r="A140" s="36"/>
      <c r="B140" s="36"/>
      <c r="C140" s="36"/>
      <c r="D140" s="42"/>
      <c r="E140" s="48"/>
    </row>
    <row r="141" spans="1:6">
      <c r="A141" s="36"/>
      <c r="B141" s="36"/>
      <c r="C141" s="36"/>
      <c r="D141" s="42"/>
      <c r="E141" s="48"/>
      <c r="F141" s="43"/>
    </row>
    <row r="142" spans="1:6">
      <c r="A142" s="36"/>
      <c r="B142" s="36"/>
      <c r="C142" s="36"/>
      <c r="D142" s="36"/>
      <c r="E142" s="48"/>
    </row>
    <row r="143" spans="1:6">
      <c r="A143" s="40"/>
      <c r="B143" s="36"/>
      <c r="C143" s="36"/>
      <c r="D143" s="36"/>
      <c r="E143" s="48"/>
    </row>
    <row r="144" spans="1:6">
      <c r="A144" s="44"/>
      <c r="B144" s="44"/>
      <c r="C144" s="42"/>
      <c r="D144" s="36"/>
      <c r="E144" s="48"/>
    </row>
    <row r="145" spans="1:6">
      <c r="A145" s="44"/>
      <c r="B145" s="44"/>
      <c r="C145" s="36"/>
      <c r="D145" s="36"/>
      <c r="E145" s="48"/>
    </row>
    <row r="146" spans="1:6">
      <c r="A146" s="36"/>
      <c r="B146" s="36"/>
      <c r="C146" s="36"/>
      <c r="D146" s="36"/>
      <c r="E146" s="48"/>
      <c r="F146" s="45"/>
    </row>
    <row r="147" spans="1:6">
      <c r="A147" s="36"/>
      <c r="B147" s="36"/>
      <c r="C147" s="36"/>
      <c r="D147" s="36"/>
      <c r="E147" s="38"/>
      <c r="F147" s="45"/>
    </row>
    <row r="148" spans="1:6">
      <c r="A148" s="36"/>
      <c r="B148" s="36"/>
      <c r="C148" s="36"/>
      <c r="D148" s="36"/>
      <c r="E148" s="38"/>
    </row>
    <row r="149" spans="1:6">
      <c r="A149" s="46"/>
      <c r="B149" s="46"/>
      <c r="C149" s="46"/>
      <c r="D149" s="42"/>
      <c r="E149" s="48"/>
    </row>
    <row r="150" spans="1:6">
      <c r="A150" s="47"/>
      <c r="B150" s="46"/>
      <c r="C150" s="46"/>
      <c r="D150" s="42"/>
      <c r="E150" s="48"/>
    </row>
    <row r="151" spans="1:6">
      <c r="A151" s="36"/>
      <c r="B151" s="40"/>
      <c r="C151" s="36"/>
      <c r="D151" s="36"/>
      <c r="E151" s="48"/>
    </row>
    <row r="152" spans="1:6">
      <c r="A152" s="36"/>
      <c r="B152" s="40"/>
      <c r="C152" s="36"/>
      <c r="D152" s="36"/>
      <c r="E152" s="48"/>
    </row>
    <row r="153" spans="1:6">
      <c r="A153" s="36"/>
      <c r="B153" s="36"/>
      <c r="C153" s="36"/>
      <c r="D153" s="36"/>
      <c r="E153" s="48"/>
    </row>
    <row r="154" spans="1:6">
      <c r="A154" s="36"/>
      <c r="B154" s="36"/>
      <c r="C154" s="36"/>
      <c r="D154" s="36"/>
      <c r="E154" s="48"/>
    </row>
    <row r="155" spans="1:6">
      <c r="A155" s="36"/>
      <c r="B155" s="36"/>
      <c r="C155" s="36"/>
      <c r="D155" s="36"/>
      <c r="E155" s="48"/>
    </row>
    <row r="156" spans="1:6">
      <c r="A156" s="36"/>
      <c r="B156" s="36"/>
      <c r="C156" s="36"/>
      <c r="D156" s="36"/>
      <c r="E156" s="48"/>
    </row>
    <row r="157" spans="1:6">
      <c r="A157" s="36"/>
      <c r="B157" s="36"/>
      <c r="C157" s="36"/>
      <c r="D157" s="36"/>
      <c r="E157" s="48"/>
    </row>
    <row r="158" spans="1:6">
      <c r="A158" s="36"/>
      <c r="B158" s="36"/>
      <c r="C158" s="36"/>
      <c r="D158" s="36"/>
      <c r="E158" s="38"/>
    </row>
    <row r="159" spans="1:6">
      <c r="A159" s="36"/>
      <c r="B159" s="36"/>
      <c r="C159" s="36"/>
      <c r="D159" s="36"/>
      <c r="E159" s="38"/>
    </row>
  </sheetData>
  <mergeCells count="2">
    <mergeCell ref="A1:F1"/>
    <mergeCell ref="A97:E97"/>
  </mergeCells>
  <pageMargins left="0.7" right="0.7" top="0.75" bottom="0.75" header="0.3" footer="0.3"/>
  <pageSetup scale="2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F61C-1635-4778-818B-9B466140BEF4}">
  <sheetPr>
    <pageSetUpPr fitToPage="1"/>
  </sheetPr>
  <dimension ref="A1:K35"/>
  <sheetViews>
    <sheetView view="pageBreakPreview" zoomScaleNormal="85" zoomScaleSheetLayoutView="100" workbookViewId="0">
      <selection activeCell="F5" sqref="F5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203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7">
        <v>0.541846312</v>
      </c>
      <c r="B3" s="4">
        <v>123.0765402</v>
      </c>
      <c r="C3" s="5" t="s">
        <v>6</v>
      </c>
      <c r="D3" s="57" t="s">
        <v>32</v>
      </c>
      <c r="E3" s="58" t="s">
        <v>36</v>
      </c>
      <c r="F3" s="57" t="s">
        <v>59</v>
      </c>
    </row>
    <row r="4" spans="1:11">
      <c r="A4" s="10">
        <v>0.54132502999999998</v>
      </c>
      <c r="B4" s="5">
        <v>123.07632991600001</v>
      </c>
      <c r="C4" s="57" t="s">
        <v>6</v>
      </c>
      <c r="D4" s="5" t="s">
        <v>60</v>
      </c>
      <c r="E4" s="59" t="s">
        <v>61</v>
      </c>
      <c r="F4" s="57" t="s">
        <v>59</v>
      </c>
    </row>
    <row r="5" spans="1:11">
      <c r="A5" s="5">
        <v>0.54124608299999999</v>
      </c>
      <c r="B5" s="5">
        <v>123.076286</v>
      </c>
      <c r="C5" s="57" t="s">
        <v>6</v>
      </c>
      <c r="D5" s="5" t="s">
        <v>60</v>
      </c>
      <c r="E5" s="59" t="s">
        <v>61</v>
      </c>
      <c r="F5" s="57" t="s">
        <v>62</v>
      </c>
    </row>
    <row r="6" spans="1:11">
      <c r="A6" s="5">
        <v>0.54255980000000004</v>
      </c>
      <c r="B6" s="5">
        <v>123.0772104</v>
      </c>
      <c r="C6" s="57" t="s">
        <v>6</v>
      </c>
      <c r="D6" s="57" t="s">
        <v>37</v>
      </c>
      <c r="E6" s="60" t="s">
        <v>38</v>
      </c>
      <c r="F6" s="57" t="s">
        <v>59</v>
      </c>
    </row>
    <row r="7" spans="1:11">
      <c r="A7" s="5">
        <v>0.54436720000000005</v>
      </c>
      <c r="B7" s="5">
        <v>123.0782985</v>
      </c>
      <c r="C7" s="57" t="s">
        <v>6</v>
      </c>
      <c r="D7" s="57" t="s">
        <v>35</v>
      </c>
      <c r="E7" s="60" t="s">
        <v>36</v>
      </c>
      <c r="F7" s="57" t="s">
        <v>59</v>
      </c>
    </row>
    <row r="8" spans="1:11">
      <c r="A8" s="5">
        <v>0.54724280000000003</v>
      </c>
      <c r="B8" s="5">
        <v>123.08021669999999</v>
      </c>
      <c r="C8" s="57" t="s">
        <v>6</v>
      </c>
      <c r="D8" s="57" t="s">
        <v>37</v>
      </c>
      <c r="E8" s="60" t="s">
        <v>38</v>
      </c>
      <c r="F8" s="57" t="s">
        <v>59</v>
      </c>
    </row>
    <row r="9" spans="1:11" ht="28.8">
      <c r="A9" s="5">
        <v>0.54815899999999995</v>
      </c>
      <c r="B9" s="5">
        <v>123.0805105</v>
      </c>
      <c r="C9" s="57" t="s">
        <v>6</v>
      </c>
      <c r="D9" s="5" t="s">
        <v>194</v>
      </c>
      <c r="E9" s="61" t="s">
        <v>195</v>
      </c>
      <c r="F9" s="57" t="s">
        <v>59</v>
      </c>
    </row>
    <row r="10" spans="1:11">
      <c r="A10" s="5">
        <v>0.49431199999999997</v>
      </c>
      <c r="B10" s="5">
        <v>123.08148799999999</v>
      </c>
      <c r="C10" s="57" t="s">
        <v>6</v>
      </c>
      <c r="D10" s="57" t="s">
        <v>32</v>
      </c>
      <c r="E10" s="60" t="s">
        <v>33</v>
      </c>
      <c r="F10" s="57" t="s">
        <v>59</v>
      </c>
    </row>
    <row r="11" spans="1:11">
      <c r="A11" s="5">
        <v>0.55021560000000003</v>
      </c>
      <c r="B11" s="5">
        <v>123.0823391</v>
      </c>
      <c r="C11" s="57" t="s">
        <v>6</v>
      </c>
      <c r="D11" s="57" t="s">
        <v>39</v>
      </c>
      <c r="E11" s="60" t="s">
        <v>40</v>
      </c>
      <c r="F11" s="57" t="s">
        <v>59</v>
      </c>
    </row>
    <row r="12" spans="1:11">
      <c r="A12" s="5">
        <v>0.55158169999999995</v>
      </c>
      <c r="B12" s="5">
        <v>123.0832568</v>
      </c>
      <c r="C12" s="57" t="s">
        <v>6</v>
      </c>
      <c r="D12" s="5" t="s">
        <v>28</v>
      </c>
      <c r="E12" s="61" t="s">
        <v>196</v>
      </c>
      <c r="F12" s="57" t="s">
        <v>62</v>
      </c>
    </row>
    <row r="13" spans="1:11" ht="28.8">
      <c r="A13" s="5">
        <v>0.55228690000000003</v>
      </c>
      <c r="B13" s="5">
        <v>123.0838992</v>
      </c>
      <c r="C13" s="57" t="s">
        <v>6</v>
      </c>
      <c r="D13" s="57" t="s">
        <v>85</v>
      </c>
      <c r="E13" s="60" t="s">
        <v>197</v>
      </c>
      <c r="F13" s="57" t="s">
        <v>59</v>
      </c>
    </row>
    <row r="14" spans="1:11">
      <c r="A14" s="5">
        <v>0.55343659999999995</v>
      </c>
      <c r="B14" s="5">
        <v>123.0849078</v>
      </c>
      <c r="C14" s="57" t="s">
        <v>6</v>
      </c>
      <c r="D14" s="5" t="s">
        <v>198</v>
      </c>
      <c r="E14" s="61" t="s">
        <v>199</v>
      </c>
      <c r="F14" s="57" t="s">
        <v>62</v>
      </c>
    </row>
    <row r="15" spans="1:11" ht="28.8">
      <c r="A15" s="5">
        <v>0.55401979999999995</v>
      </c>
      <c r="B15" s="5">
        <v>123.08546490000001</v>
      </c>
      <c r="C15" s="57" t="s">
        <v>6</v>
      </c>
      <c r="D15" s="57" t="s">
        <v>57</v>
      </c>
      <c r="E15" s="60" t="s">
        <v>58</v>
      </c>
      <c r="F15" s="57" t="s">
        <v>59</v>
      </c>
    </row>
    <row r="16" spans="1:11">
      <c r="A16" s="5">
        <v>0.55637959999999997</v>
      </c>
      <c r="B16" s="5">
        <v>123.0863894</v>
      </c>
      <c r="C16" s="57" t="s">
        <v>6</v>
      </c>
      <c r="D16" s="57" t="s">
        <v>35</v>
      </c>
      <c r="E16" s="60" t="s">
        <v>36</v>
      </c>
      <c r="F16" s="57" t="s">
        <v>59</v>
      </c>
    </row>
    <row r="17" spans="1:11">
      <c r="A17" s="5">
        <v>0.56078910000000004</v>
      </c>
      <c r="B17" s="5">
        <v>123.0881807</v>
      </c>
      <c r="C17" s="57" t="s">
        <v>6</v>
      </c>
      <c r="D17" s="57" t="s">
        <v>37</v>
      </c>
      <c r="E17" s="60" t="s">
        <v>38</v>
      </c>
      <c r="F17" s="57" t="s">
        <v>59</v>
      </c>
    </row>
    <row r="18" spans="1:11">
      <c r="A18" s="5">
        <v>0.56224490000000005</v>
      </c>
      <c r="B18" s="5">
        <v>123.0885397</v>
      </c>
      <c r="C18" s="57" t="s">
        <v>6</v>
      </c>
      <c r="D18" s="57" t="s">
        <v>35</v>
      </c>
      <c r="E18" s="60" t="s">
        <v>36</v>
      </c>
      <c r="F18" s="57" t="s">
        <v>59</v>
      </c>
    </row>
    <row r="19" spans="1:11">
      <c r="A19" s="5">
        <v>0.56223619999999996</v>
      </c>
      <c r="B19" s="5">
        <v>123.08859336</v>
      </c>
      <c r="C19" s="57" t="s">
        <v>200</v>
      </c>
      <c r="D19" s="57"/>
      <c r="E19" s="58"/>
      <c r="F19" s="57" t="s">
        <v>59</v>
      </c>
    </row>
    <row r="20" spans="1:11">
      <c r="A20" s="5">
        <v>0.56366426000000003</v>
      </c>
      <c r="B20" s="5">
        <v>123.08910444999999</v>
      </c>
      <c r="C20" s="57" t="s">
        <v>200</v>
      </c>
      <c r="D20" s="57"/>
      <c r="E20" s="58"/>
      <c r="F20" s="57" t="s">
        <v>59</v>
      </c>
    </row>
    <row r="21" spans="1:11">
      <c r="A21" s="5">
        <v>0.5670191</v>
      </c>
      <c r="B21" s="5">
        <v>123.0903464</v>
      </c>
      <c r="C21" s="57" t="s">
        <v>71</v>
      </c>
      <c r="D21" s="57"/>
      <c r="E21" s="58"/>
      <c r="F21" s="57" t="s">
        <v>59</v>
      </c>
    </row>
    <row r="22" spans="1:11">
      <c r="A22" s="5">
        <v>0.579345</v>
      </c>
      <c r="B22" s="5">
        <v>123.090857</v>
      </c>
      <c r="C22" s="5" t="s">
        <v>80</v>
      </c>
      <c r="D22" s="57"/>
      <c r="E22" s="58"/>
      <c r="F22" s="57" t="s">
        <v>59</v>
      </c>
    </row>
    <row r="23" spans="1:11">
      <c r="A23" s="5">
        <v>0.57313586000000005</v>
      </c>
      <c r="B23" s="5">
        <v>123.09057595</v>
      </c>
      <c r="C23" s="5" t="s">
        <v>41</v>
      </c>
      <c r="D23" s="57"/>
      <c r="E23" s="58"/>
      <c r="F23" s="57" t="s">
        <v>59</v>
      </c>
    </row>
    <row r="24" spans="1:11">
      <c r="A24" s="5">
        <v>0.57282160000000004</v>
      </c>
      <c r="B24" s="5">
        <v>123.090564216</v>
      </c>
      <c r="C24" s="5" t="s">
        <v>80</v>
      </c>
      <c r="D24" s="57"/>
      <c r="E24" s="58"/>
      <c r="F24" s="57" t="s">
        <v>59</v>
      </c>
    </row>
    <row r="25" spans="1:11">
      <c r="A25" s="5">
        <v>0.56530146000000003</v>
      </c>
      <c r="B25" s="5">
        <v>123.08974015</v>
      </c>
      <c r="C25" s="5" t="s">
        <v>71</v>
      </c>
      <c r="D25" s="57"/>
      <c r="E25" s="58"/>
      <c r="F25" s="57" t="s">
        <v>59</v>
      </c>
    </row>
    <row r="26" spans="1:11">
      <c r="A26" s="5">
        <v>0.56320499999999996</v>
      </c>
      <c r="B26" s="5">
        <v>123.08938000000001</v>
      </c>
      <c r="C26" s="5" t="s">
        <v>80</v>
      </c>
      <c r="D26" s="5"/>
      <c r="E26" s="62"/>
      <c r="F26" s="57" t="s">
        <v>59</v>
      </c>
    </row>
    <row r="29" spans="1:11" s="1" customFormat="1" ht="25.8">
      <c r="A29" s="125" t="s">
        <v>202</v>
      </c>
      <c r="B29" s="125"/>
      <c r="C29" s="125"/>
      <c r="D29" s="125"/>
      <c r="E29" s="125"/>
      <c r="G29"/>
      <c r="H29"/>
      <c r="I29"/>
      <c r="J29"/>
      <c r="K29"/>
    </row>
    <row r="30" spans="1:11" s="1" customFormat="1">
      <c r="A30" s="35" t="s">
        <v>0</v>
      </c>
      <c r="B30" s="35" t="s">
        <v>1</v>
      </c>
      <c r="C30" s="35" t="s">
        <v>2</v>
      </c>
      <c r="D30" s="35" t="s">
        <v>3</v>
      </c>
      <c r="E30" s="35" t="s">
        <v>4</v>
      </c>
      <c r="G30"/>
      <c r="H30"/>
      <c r="I30"/>
      <c r="J30"/>
      <c r="K30"/>
    </row>
    <row r="31" spans="1:11" s="1" customFormat="1">
      <c r="A31" s="58">
        <v>0.54141813000000005</v>
      </c>
      <c r="B31" s="64">
        <v>123.07636183</v>
      </c>
      <c r="C31" s="58" t="s">
        <v>6</v>
      </c>
      <c r="D31" s="58" t="s">
        <v>35</v>
      </c>
      <c r="E31" s="60" t="s">
        <v>36</v>
      </c>
      <c r="G31"/>
      <c r="H31"/>
      <c r="I31"/>
      <c r="J31"/>
      <c r="K31"/>
    </row>
    <row r="32" spans="1:11" s="1" customFormat="1" ht="28.8">
      <c r="A32" s="62">
        <v>0.54871289999999995</v>
      </c>
      <c r="B32" s="62">
        <v>123.08110259999999</v>
      </c>
      <c r="C32" s="58" t="s">
        <v>6</v>
      </c>
      <c r="D32" s="58" t="s">
        <v>162</v>
      </c>
      <c r="E32" s="60" t="s">
        <v>201</v>
      </c>
      <c r="G32"/>
      <c r="H32"/>
      <c r="I32"/>
      <c r="J32"/>
      <c r="K32"/>
    </row>
    <row r="33" spans="1:11" s="1" customFormat="1" ht="28.8">
      <c r="A33" s="62">
        <v>0.54871289999999995</v>
      </c>
      <c r="B33" s="62">
        <v>123.08110259999999</v>
      </c>
      <c r="C33" s="58" t="s">
        <v>6</v>
      </c>
      <c r="D33" s="58" t="s">
        <v>85</v>
      </c>
      <c r="E33" s="60" t="s">
        <v>197</v>
      </c>
      <c r="G33"/>
      <c r="H33"/>
      <c r="I33"/>
      <c r="J33"/>
      <c r="K33"/>
    </row>
    <row r="34" spans="1:11" s="1" customFormat="1">
      <c r="A34" s="58">
        <v>0.55193599999999998</v>
      </c>
      <c r="B34" s="64">
        <v>123.08358509999999</v>
      </c>
      <c r="C34" s="58" t="s">
        <v>6</v>
      </c>
      <c r="D34" s="58" t="s">
        <v>37</v>
      </c>
      <c r="E34" s="60" t="s">
        <v>38</v>
      </c>
      <c r="G34"/>
      <c r="H34"/>
      <c r="I34"/>
      <c r="J34"/>
      <c r="K34"/>
    </row>
    <row r="35" spans="1:11" s="1" customFormat="1">
      <c r="A35" s="58">
        <v>0.55193599999999998</v>
      </c>
      <c r="B35" s="64">
        <v>123.08358509999999</v>
      </c>
      <c r="C35" s="58" t="s">
        <v>6</v>
      </c>
      <c r="D35" s="58" t="s">
        <v>37</v>
      </c>
      <c r="E35" s="60" t="s">
        <v>38</v>
      </c>
      <c r="G35"/>
      <c r="H35"/>
      <c r="I35"/>
      <c r="J35"/>
      <c r="K35"/>
    </row>
  </sheetData>
  <mergeCells count="2">
    <mergeCell ref="A1:F1"/>
    <mergeCell ref="A29:E29"/>
  </mergeCells>
  <pageMargins left="0.7" right="0.7" top="0.75" bottom="0.75" header="0.3" footer="0.3"/>
  <pageSetup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3A18-7561-494E-8662-F7E51F1C7B97}">
  <sheetPr>
    <pageSetUpPr fitToPage="1"/>
  </sheetPr>
  <dimension ref="A1:K101"/>
  <sheetViews>
    <sheetView view="pageBreakPreview" topLeftCell="A11" zoomScaleNormal="85" zoomScaleSheetLayoutView="100" workbookViewId="0">
      <selection activeCell="A34" sqref="A34:B34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206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">
        <v>0.57279029999999997</v>
      </c>
      <c r="B3" s="5">
        <v>123.90449599999999</v>
      </c>
      <c r="C3" s="57" t="s">
        <v>6</v>
      </c>
      <c r="D3" s="57" t="s">
        <v>39</v>
      </c>
      <c r="E3" s="58" t="s">
        <v>40</v>
      </c>
      <c r="F3" s="57" t="s">
        <v>59</v>
      </c>
    </row>
    <row r="4" spans="1:11">
      <c r="A4" s="5">
        <v>0.57445089999999999</v>
      </c>
      <c r="B4" s="5">
        <v>123.09028379999999</v>
      </c>
      <c r="C4" s="57" t="s">
        <v>6</v>
      </c>
      <c r="D4" s="57" t="s">
        <v>55</v>
      </c>
      <c r="E4" s="58" t="s">
        <v>193</v>
      </c>
      <c r="F4" s="57" t="s">
        <v>59</v>
      </c>
    </row>
    <row r="5" spans="1:11">
      <c r="A5" s="5">
        <v>0.57949240000000002</v>
      </c>
      <c r="B5" s="5">
        <v>123.0908762</v>
      </c>
      <c r="C5" s="57" t="s">
        <v>6</v>
      </c>
      <c r="D5" s="57" t="s">
        <v>35</v>
      </c>
      <c r="E5" s="58" t="s">
        <v>36</v>
      </c>
      <c r="F5" s="57" t="s">
        <v>59</v>
      </c>
    </row>
    <row r="6" spans="1:11">
      <c r="A6" s="5">
        <v>0.58301150000000002</v>
      </c>
      <c r="B6" s="5">
        <v>123.08891300000001</v>
      </c>
      <c r="C6" s="57" t="s">
        <v>6</v>
      </c>
      <c r="D6" s="57" t="s">
        <v>34</v>
      </c>
      <c r="E6" s="58" t="s">
        <v>204</v>
      </c>
      <c r="F6" s="57" t="s">
        <v>59</v>
      </c>
    </row>
    <row r="7" spans="1:11">
      <c r="A7" s="5">
        <v>0.56511080000000002</v>
      </c>
      <c r="B7" s="5">
        <v>123.0897727</v>
      </c>
      <c r="C7" s="57" t="s">
        <v>6</v>
      </c>
      <c r="D7" s="57" t="s">
        <v>32</v>
      </c>
      <c r="E7" s="58" t="s">
        <v>33</v>
      </c>
      <c r="F7" s="57" t="s">
        <v>59</v>
      </c>
    </row>
    <row r="8" spans="1:11">
      <c r="A8" s="5">
        <v>0.57060529999999998</v>
      </c>
      <c r="B8" s="5">
        <v>123.0907455</v>
      </c>
      <c r="C8" s="57" t="s">
        <v>6</v>
      </c>
      <c r="D8" s="57" t="s">
        <v>35</v>
      </c>
      <c r="E8" s="58" t="s">
        <v>36</v>
      </c>
      <c r="F8" s="57" t="s">
        <v>59</v>
      </c>
    </row>
    <row r="9" spans="1:11">
      <c r="A9" s="65">
        <v>0.57279029999999997</v>
      </c>
      <c r="B9" s="65">
        <v>123.90449599999999</v>
      </c>
      <c r="C9" s="63" t="s">
        <v>6</v>
      </c>
      <c r="D9" s="63" t="s">
        <v>39</v>
      </c>
      <c r="E9" s="60" t="s">
        <v>40</v>
      </c>
      <c r="F9" s="63" t="s">
        <v>59</v>
      </c>
    </row>
    <row r="10" spans="1:11">
      <c r="A10" s="65">
        <v>0.57445089999999999</v>
      </c>
      <c r="B10" s="65">
        <v>123.09028379999999</v>
      </c>
      <c r="C10" s="63" t="s">
        <v>6</v>
      </c>
      <c r="D10" s="63" t="s">
        <v>55</v>
      </c>
      <c r="E10" s="60" t="s">
        <v>193</v>
      </c>
      <c r="F10" s="63" t="s">
        <v>59</v>
      </c>
    </row>
    <row r="11" spans="1:11">
      <c r="A11" s="65">
        <v>0.57949240000000002</v>
      </c>
      <c r="B11" s="65">
        <v>123.0908762</v>
      </c>
      <c r="C11" s="63" t="s">
        <v>6</v>
      </c>
      <c r="D11" s="63" t="s">
        <v>35</v>
      </c>
      <c r="E11" s="60" t="s">
        <v>36</v>
      </c>
      <c r="F11" s="63" t="s">
        <v>59</v>
      </c>
    </row>
    <row r="12" spans="1:11">
      <c r="A12" s="65">
        <v>0.58301150000000002</v>
      </c>
      <c r="B12" s="65">
        <v>123.08891300000001</v>
      </c>
      <c r="C12" s="63" t="s">
        <v>6</v>
      </c>
      <c r="D12" s="63" t="s">
        <v>34</v>
      </c>
      <c r="E12" s="60" t="s">
        <v>204</v>
      </c>
      <c r="F12" s="63" t="s">
        <v>59</v>
      </c>
    </row>
    <row r="13" spans="1:11">
      <c r="A13" s="65">
        <v>0.58093280000000003</v>
      </c>
      <c r="B13" s="65">
        <v>123.911027</v>
      </c>
      <c r="C13" s="63" t="s">
        <v>6</v>
      </c>
      <c r="D13" s="63" t="s">
        <v>32</v>
      </c>
      <c r="E13" s="60" t="s">
        <v>33</v>
      </c>
      <c r="F13" s="63" t="s">
        <v>59</v>
      </c>
    </row>
    <row r="14" spans="1:11">
      <c r="A14" s="65">
        <v>0.57619465000000003</v>
      </c>
      <c r="B14" s="65">
        <v>123.09081159999999</v>
      </c>
      <c r="C14" s="63" t="s">
        <v>6</v>
      </c>
      <c r="D14" s="63" t="s">
        <v>55</v>
      </c>
      <c r="E14" s="60" t="s">
        <v>193</v>
      </c>
      <c r="F14" s="63" t="s">
        <v>59</v>
      </c>
    </row>
    <row r="15" spans="1:11">
      <c r="A15" s="65">
        <v>0.57356269999999998</v>
      </c>
      <c r="B15" s="65">
        <v>123.0906576</v>
      </c>
      <c r="C15" s="63" t="s">
        <v>6</v>
      </c>
      <c r="D15" s="63" t="s">
        <v>39</v>
      </c>
      <c r="E15" s="60" t="s">
        <v>40</v>
      </c>
      <c r="F15" s="63" t="s">
        <v>59</v>
      </c>
    </row>
    <row r="16" spans="1:11">
      <c r="A16" s="65">
        <v>0.57269709999999996</v>
      </c>
      <c r="B16" s="65">
        <v>123.09062590000001</v>
      </c>
      <c r="C16" s="63" t="s">
        <v>6</v>
      </c>
      <c r="D16" s="63" t="s">
        <v>32</v>
      </c>
      <c r="E16" s="60" t="s">
        <v>33</v>
      </c>
      <c r="F16" s="63" t="s">
        <v>59</v>
      </c>
    </row>
    <row r="17" spans="1:6">
      <c r="A17" s="65">
        <v>0.56636816000000001</v>
      </c>
      <c r="B17" s="65">
        <v>123.09008616</v>
      </c>
      <c r="C17" s="63" t="s">
        <v>6</v>
      </c>
      <c r="D17" s="63" t="s">
        <v>35</v>
      </c>
      <c r="E17" s="60" t="s">
        <v>36</v>
      </c>
      <c r="F17" s="63" t="s">
        <v>69</v>
      </c>
    </row>
    <row r="18" spans="1:6">
      <c r="A18" s="65">
        <v>0.56346894999999997</v>
      </c>
      <c r="B18" s="65">
        <v>123.08904724999999</v>
      </c>
      <c r="C18" s="63" t="s">
        <v>6</v>
      </c>
      <c r="D18" s="63" t="s">
        <v>32</v>
      </c>
      <c r="E18" s="60" t="s">
        <v>33</v>
      </c>
      <c r="F18" s="63" t="s">
        <v>59</v>
      </c>
    </row>
    <row r="19" spans="1:6">
      <c r="A19" s="65">
        <v>0.56142605000000001</v>
      </c>
      <c r="B19" s="65">
        <v>123.088242716</v>
      </c>
      <c r="C19" s="63" t="s">
        <v>6</v>
      </c>
      <c r="D19" s="63" t="s">
        <v>37</v>
      </c>
      <c r="E19" s="60" t="s">
        <v>38</v>
      </c>
      <c r="F19" s="63" t="s">
        <v>62</v>
      </c>
    </row>
    <row r="20" spans="1:6">
      <c r="A20" s="65">
        <v>0.55748690000000001</v>
      </c>
      <c r="B20" s="65">
        <v>123.08647740000001</v>
      </c>
      <c r="C20" s="63" t="s">
        <v>6</v>
      </c>
      <c r="D20" s="63" t="s">
        <v>32</v>
      </c>
      <c r="E20" s="60" t="s">
        <v>33</v>
      </c>
      <c r="F20" s="63" t="s">
        <v>59</v>
      </c>
    </row>
    <row r="21" spans="1:6" ht="28.8">
      <c r="A21" s="5">
        <v>0.55595419999999995</v>
      </c>
      <c r="B21" s="5">
        <v>123.0861785</v>
      </c>
      <c r="C21" s="57" t="s">
        <v>6</v>
      </c>
      <c r="D21" s="57" t="s">
        <v>57</v>
      </c>
      <c r="E21" s="58" t="s">
        <v>58</v>
      </c>
      <c r="F21" s="57" t="s">
        <v>62</v>
      </c>
    </row>
    <row r="22" spans="1:6" ht="28.8">
      <c r="A22" s="5">
        <v>0.55328091599999996</v>
      </c>
      <c r="B22" s="5">
        <v>123.084900816</v>
      </c>
      <c r="C22" s="57" t="s">
        <v>6</v>
      </c>
      <c r="D22" s="57" t="s">
        <v>85</v>
      </c>
      <c r="E22" s="58" t="s">
        <v>197</v>
      </c>
      <c r="F22" s="57" t="s">
        <v>59</v>
      </c>
    </row>
    <row r="23" spans="1:6">
      <c r="A23" s="5">
        <v>0.55125731600000005</v>
      </c>
      <c r="B23" s="5">
        <v>123.083080849</v>
      </c>
      <c r="C23" s="57" t="s">
        <v>6</v>
      </c>
      <c r="D23" s="57" t="s">
        <v>39</v>
      </c>
      <c r="E23" s="58" t="s">
        <v>40</v>
      </c>
      <c r="F23" s="57" t="s">
        <v>59</v>
      </c>
    </row>
    <row r="24" spans="1:6">
      <c r="A24" s="5">
        <v>0.55028048299999999</v>
      </c>
      <c r="B24" s="5">
        <v>123.082257783</v>
      </c>
      <c r="C24" s="57" t="s">
        <v>6</v>
      </c>
      <c r="D24" s="57" t="s">
        <v>35</v>
      </c>
      <c r="E24" s="58" t="s">
        <v>36</v>
      </c>
      <c r="F24" s="57" t="s">
        <v>62</v>
      </c>
    </row>
    <row r="25" spans="1:6">
      <c r="A25" s="5">
        <v>0.54875675999999995</v>
      </c>
      <c r="B25" s="5">
        <v>123.081200416</v>
      </c>
      <c r="C25" s="57" t="s">
        <v>6</v>
      </c>
      <c r="D25" s="57" t="s">
        <v>39</v>
      </c>
      <c r="E25" s="58" t="s">
        <v>40</v>
      </c>
      <c r="F25" s="57" t="s">
        <v>59</v>
      </c>
    </row>
    <row r="26" spans="1:6">
      <c r="A26" s="5">
        <v>0.54845982999999998</v>
      </c>
      <c r="B26" s="5">
        <v>123.0810358</v>
      </c>
      <c r="C26" s="57" t="s">
        <v>6</v>
      </c>
      <c r="D26" s="57" t="s">
        <v>37</v>
      </c>
      <c r="E26" s="58" t="s">
        <v>38</v>
      </c>
      <c r="F26" s="57" t="s">
        <v>59</v>
      </c>
    </row>
    <row r="27" spans="1:6" ht="28.8">
      <c r="A27" s="5">
        <v>0.54515926000000003</v>
      </c>
      <c r="B27" s="5">
        <v>123.07887531599999</v>
      </c>
      <c r="C27" s="57" t="s">
        <v>6</v>
      </c>
      <c r="D27" s="57" t="s">
        <v>85</v>
      </c>
      <c r="E27" s="58" t="s">
        <v>197</v>
      </c>
      <c r="F27" s="57" t="s">
        <v>59</v>
      </c>
    </row>
    <row r="28" spans="1:6">
      <c r="A28" s="5">
        <v>0.543609483</v>
      </c>
      <c r="B28" s="5">
        <v>123.07783975</v>
      </c>
      <c r="C28" s="57" t="s">
        <v>6</v>
      </c>
      <c r="D28" s="57" t="s">
        <v>37</v>
      </c>
      <c r="E28" s="58" t="s">
        <v>38</v>
      </c>
      <c r="F28" s="57" t="s">
        <v>59</v>
      </c>
    </row>
    <row r="29" spans="1:6">
      <c r="A29" s="5">
        <v>0.56223619999999996</v>
      </c>
      <c r="B29" s="5">
        <v>123.08859336</v>
      </c>
      <c r="C29" s="57" t="s">
        <v>75</v>
      </c>
      <c r="D29" s="57"/>
      <c r="E29" s="58"/>
      <c r="F29" s="57" t="s">
        <v>59</v>
      </c>
    </row>
    <row r="30" spans="1:6">
      <c r="A30" s="5">
        <v>0.56366426000000003</v>
      </c>
      <c r="B30" s="5">
        <v>123.08910444999999</v>
      </c>
      <c r="C30" s="57" t="s">
        <v>75</v>
      </c>
      <c r="D30" s="57"/>
      <c r="E30" s="58"/>
      <c r="F30" s="57" t="s">
        <v>59</v>
      </c>
    </row>
    <row r="31" spans="1:6">
      <c r="A31" s="5">
        <v>0.5670191</v>
      </c>
      <c r="B31" s="5">
        <v>123.0903464</v>
      </c>
      <c r="C31" s="57" t="s">
        <v>71</v>
      </c>
      <c r="D31" s="57"/>
      <c r="E31" s="58"/>
      <c r="F31" s="57" t="s">
        <v>59</v>
      </c>
    </row>
    <row r="32" spans="1:6">
      <c r="A32" s="5">
        <v>0.579345</v>
      </c>
      <c r="B32" s="5">
        <v>123.090857</v>
      </c>
      <c r="C32" s="5" t="s">
        <v>80</v>
      </c>
      <c r="D32" s="57"/>
      <c r="E32" s="58"/>
      <c r="F32" s="57" t="s">
        <v>59</v>
      </c>
    </row>
    <row r="33" spans="1:11">
      <c r="A33" s="5">
        <v>0.57313586000000005</v>
      </c>
      <c r="B33" s="5">
        <v>123.09057595</v>
      </c>
      <c r="C33" s="5" t="s">
        <v>41</v>
      </c>
      <c r="D33" s="57"/>
      <c r="E33" s="58"/>
      <c r="F33" s="57" t="s">
        <v>59</v>
      </c>
    </row>
    <row r="34" spans="1:11">
      <c r="A34" s="5">
        <v>0.57282160000000004</v>
      </c>
      <c r="B34" s="5">
        <v>123.090564216</v>
      </c>
      <c r="C34" s="5" t="s">
        <v>80</v>
      </c>
      <c r="D34" s="57"/>
      <c r="E34" s="58"/>
      <c r="F34" s="57" t="s">
        <v>59</v>
      </c>
    </row>
    <row r="35" spans="1:11">
      <c r="A35" s="5">
        <v>0.56530146000000003</v>
      </c>
      <c r="B35" s="5">
        <v>123.08974015</v>
      </c>
      <c r="C35" s="5" t="s">
        <v>71</v>
      </c>
      <c r="D35" s="57"/>
      <c r="E35" s="58"/>
      <c r="F35" s="57" t="s">
        <v>59</v>
      </c>
    </row>
    <row r="36" spans="1:11">
      <c r="A36" s="5">
        <v>0.56320499999999996</v>
      </c>
      <c r="B36" s="5">
        <v>123.08938000000001</v>
      </c>
      <c r="C36" s="5" t="s">
        <v>80</v>
      </c>
      <c r="D36" s="57"/>
      <c r="E36" s="58"/>
      <c r="F36" s="57" t="s">
        <v>59</v>
      </c>
    </row>
    <row r="39" spans="1:11" s="1" customFormat="1" ht="25.8">
      <c r="A39" s="125" t="s">
        <v>205</v>
      </c>
      <c r="B39" s="125"/>
      <c r="C39" s="125"/>
      <c r="D39" s="125"/>
      <c r="E39" s="125"/>
      <c r="G39"/>
      <c r="H39"/>
      <c r="I39"/>
      <c r="J39"/>
      <c r="K39"/>
    </row>
    <row r="40" spans="1:11" s="1" customFormat="1">
      <c r="A40" s="35" t="s">
        <v>0</v>
      </c>
      <c r="B40" s="35" t="s">
        <v>1</v>
      </c>
      <c r="C40" s="35" t="s">
        <v>2</v>
      </c>
      <c r="D40" s="35" t="s">
        <v>3</v>
      </c>
      <c r="E40" s="35" t="s">
        <v>4</v>
      </c>
      <c r="G40"/>
      <c r="H40"/>
      <c r="I40"/>
      <c r="J40"/>
      <c r="K40"/>
    </row>
    <row r="41" spans="1:11" s="1" customFormat="1">
      <c r="A41" s="57">
        <v>0.56866000000000005</v>
      </c>
      <c r="B41" s="8">
        <v>123.90190200000001</v>
      </c>
      <c r="C41" s="57" t="s">
        <v>6</v>
      </c>
      <c r="D41" s="57" t="s">
        <v>37</v>
      </c>
      <c r="E41" s="58" t="s">
        <v>38</v>
      </c>
      <c r="G41"/>
      <c r="H41"/>
      <c r="I41"/>
      <c r="J41"/>
      <c r="K41"/>
    </row>
    <row r="42" spans="1:11" s="1" customFormat="1">
      <c r="A42" s="57">
        <v>0.56866000000000005</v>
      </c>
      <c r="B42" s="8">
        <v>123.90190200000001</v>
      </c>
      <c r="C42" s="57" t="s">
        <v>6</v>
      </c>
      <c r="D42" s="57" t="s">
        <v>37</v>
      </c>
      <c r="E42" s="58" t="s">
        <v>38</v>
      </c>
      <c r="G42"/>
      <c r="H42"/>
      <c r="I42"/>
      <c r="J42"/>
      <c r="K42"/>
    </row>
    <row r="43" spans="1:11" s="1" customFormat="1">
      <c r="A43" s="36"/>
      <c r="B43" s="36"/>
      <c r="C43" s="36"/>
      <c r="D43" s="36"/>
      <c r="E43" s="36"/>
      <c r="G43"/>
      <c r="H43"/>
      <c r="I43"/>
      <c r="J43"/>
      <c r="K43"/>
    </row>
    <row r="44" spans="1:11" s="1" customFormat="1">
      <c r="A44" s="36"/>
      <c r="B44" s="36"/>
      <c r="C44" s="36"/>
      <c r="D44" s="36"/>
      <c r="E44" s="36"/>
      <c r="G44"/>
      <c r="H44"/>
      <c r="I44"/>
      <c r="J44"/>
      <c r="K44"/>
    </row>
    <row r="45" spans="1:11" s="1" customFormat="1">
      <c r="A45" s="36"/>
      <c r="B45" s="36"/>
      <c r="C45" s="36"/>
      <c r="D45" s="36"/>
      <c r="E45" s="36"/>
      <c r="G45"/>
      <c r="H45"/>
      <c r="I45"/>
      <c r="J45"/>
      <c r="K45"/>
    </row>
    <row r="46" spans="1:11" s="1" customFormat="1">
      <c r="A46" s="36"/>
      <c r="B46" s="36"/>
      <c r="C46" s="36"/>
      <c r="D46" s="36"/>
      <c r="E46" s="36"/>
      <c r="G46"/>
      <c r="H46"/>
      <c r="I46"/>
      <c r="J46"/>
      <c r="K46"/>
    </row>
    <row r="47" spans="1:11" s="1" customFormat="1">
      <c r="A47" s="36"/>
      <c r="B47" s="36"/>
      <c r="C47" s="36"/>
      <c r="D47" s="36"/>
      <c r="E47" s="36"/>
      <c r="G47"/>
      <c r="H47"/>
      <c r="I47"/>
      <c r="J47"/>
      <c r="K47"/>
    </row>
    <row r="48" spans="1:11" s="1" customFormat="1">
      <c r="A48" s="36"/>
      <c r="B48" s="36"/>
      <c r="C48" s="36"/>
      <c r="D48" s="36"/>
      <c r="E48" s="36"/>
      <c r="G48"/>
      <c r="H48"/>
      <c r="I48"/>
      <c r="J48"/>
      <c r="K48"/>
    </row>
    <row r="49" spans="1:11" s="1" customFormat="1">
      <c r="A49" s="36"/>
      <c r="B49" s="36"/>
      <c r="C49" s="36"/>
      <c r="D49" s="36"/>
      <c r="E49" s="38"/>
      <c r="G49"/>
      <c r="H49"/>
      <c r="I49"/>
      <c r="J49"/>
      <c r="K49"/>
    </row>
    <row r="50" spans="1:11" s="1" customFormat="1">
      <c r="A50" s="36"/>
      <c r="B50" s="36"/>
      <c r="C50" s="36"/>
      <c r="D50" s="36"/>
      <c r="E50" s="39"/>
      <c r="G50"/>
      <c r="H50"/>
      <c r="I50"/>
      <c r="J50"/>
      <c r="K50"/>
    </row>
    <row r="51" spans="1:11" s="1" customFormat="1">
      <c r="A51" s="36"/>
      <c r="B51" s="36"/>
      <c r="C51" s="36"/>
      <c r="D51" s="36"/>
      <c r="E51" s="39"/>
      <c r="G51"/>
      <c r="H51"/>
      <c r="I51"/>
      <c r="J51"/>
      <c r="K51"/>
    </row>
    <row r="52" spans="1:11" s="1" customFormat="1">
      <c r="A52" s="40"/>
      <c r="B52" s="36"/>
      <c r="C52" s="36"/>
      <c r="D52" s="36"/>
      <c r="E52" s="38"/>
      <c r="G52"/>
      <c r="H52"/>
      <c r="I52"/>
      <c r="J52"/>
      <c r="K52"/>
    </row>
    <row r="53" spans="1:11" s="1" customFormat="1">
      <c r="A53" s="36"/>
      <c r="B53" s="36"/>
      <c r="C53" s="36"/>
      <c r="D53" s="36"/>
      <c r="E53" s="36"/>
      <c r="G53"/>
      <c r="H53"/>
      <c r="I53"/>
      <c r="J53"/>
      <c r="K53"/>
    </row>
    <row r="54" spans="1:11" s="1" customFormat="1">
      <c r="A54" s="36"/>
      <c r="B54" s="36"/>
      <c r="C54" s="36"/>
      <c r="D54" s="36"/>
      <c r="E54" s="36"/>
      <c r="G54"/>
      <c r="H54"/>
      <c r="I54"/>
      <c r="J54"/>
      <c r="K54"/>
    </row>
    <row r="55" spans="1:11" s="1" customFormat="1">
      <c r="A55" s="36"/>
      <c r="B55" s="36"/>
      <c r="C55" s="36"/>
      <c r="D55" s="36"/>
      <c r="E55" s="36"/>
    </row>
    <row r="56" spans="1:11" s="1" customFormat="1">
      <c r="A56" s="36"/>
      <c r="B56" s="36"/>
      <c r="C56" s="36"/>
      <c r="D56" s="36"/>
      <c r="E56" s="38"/>
    </row>
    <row r="57" spans="1:11" s="1" customFormat="1">
      <c r="A57" s="36"/>
      <c r="B57" s="36"/>
      <c r="C57" s="36"/>
      <c r="D57" s="36"/>
      <c r="E57" s="39"/>
    </row>
    <row r="58" spans="1:11" s="1" customFormat="1">
      <c r="A58" s="36"/>
      <c r="B58" s="36"/>
      <c r="C58" s="36"/>
      <c r="D58" s="36"/>
      <c r="E58" s="39"/>
      <c r="G58"/>
      <c r="H58"/>
      <c r="I58"/>
      <c r="J58"/>
      <c r="K58"/>
    </row>
    <row r="59" spans="1:11" s="1" customFormat="1" ht="16.2" customHeight="1">
      <c r="A59" s="36"/>
      <c r="B59" s="36"/>
      <c r="C59" s="36"/>
      <c r="D59" s="36"/>
      <c r="E59" s="38"/>
      <c r="G59"/>
      <c r="H59"/>
      <c r="I59"/>
      <c r="J59"/>
      <c r="K59"/>
    </row>
    <row r="60" spans="1:11" s="1" customFormat="1">
      <c r="A60" s="36"/>
      <c r="B60" s="36"/>
      <c r="C60" s="36"/>
      <c r="D60" s="36"/>
      <c r="E60" s="36"/>
      <c r="G60"/>
      <c r="H60"/>
      <c r="I60"/>
      <c r="J60"/>
      <c r="K60"/>
    </row>
    <row r="61" spans="1:11" s="1" customFormat="1">
      <c r="A61" s="36"/>
      <c r="B61" s="36"/>
      <c r="C61" s="36"/>
      <c r="D61" s="36"/>
      <c r="E61" s="39"/>
      <c r="G61"/>
      <c r="H61"/>
      <c r="I61"/>
      <c r="J61"/>
      <c r="K61"/>
    </row>
    <row r="62" spans="1:11" s="1" customFormat="1">
      <c r="A62" s="36"/>
      <c r="B62" s="36"/>
      <c r="C62" s="36"/>
      <c r="D62" s="36"/>
      <c r="E62" s="39"/>
      <c r="G62"/>
      <c r="H62"/>
      <c r="I62"/>
      <c r="J62"/>
      <c r="K62"/>
    </row>
    <row r="63" spans="1:11" s="1" customFormat="1">
      <c r="A63" s="36"/>
      <c r="B63" s="36"/>
      <c r="C63" s="36"/>
      <c r="D63" s="36"/>
      <c r="E63" s="36"/>
      <c r="G63"/>
      <c r="H63"/>
      <c r="I63"/>
      <c r="J63"/>
      <c r="K63"/>
    </row>
    <row r="64" spans="1:11" s="1" customFormat="1">
      <c r="A64" s="36"/>
      <c r="B64" s="36"/>
      <c r="C64" s="36"/>
      <c r="D64" s="36"/>
      <c r="E64" s="36"/>
      <c r="G64"/>
      <c r="H64"/>
      <c r="I64"/>
      <c r="J64"/>
      <c r="K64"/>
    </row>
    <row r="65" spans="1:11" s="1" customFormat="1">
      <c r="A65" s="36"/>
      <c r="B65" s="36"/>
      <c r="C65" s="36"/>
      <c r="D65" s="36"/>
      <c r="E65" s="36"/>
      <c r="G65"/>
      <c r="H65"/>
      <c r="I65"/>
      <c r="J65"/>
      <c r="K65"/>
    </row>
    <row r="66" spans="1:11" s="1" customFormat="1">
      <c r="A66" s="36"/>
      <c r="B66" s="36"/>
      <c r="C66" s="36"/>
      <c r="D66" s="36"/>
      <c r="E66" s="38"/>
      <c r="G66"/>
      <c r="H66"/>
      <c r="I66"/>
      <c r="J66"/>
      <c r="K66"/>
    </row>
    <row r="67" spans="1:11" s="1" customFormat="1">
      <c r="A67" s="36"/>
      <c r="B67" s="36"/>
      <c r="C67" s="36"/>
      <c r="D67" s="36"/>
      <c r="E67" s="38"/>
      <c r="G67"/>
      <c r="H67"/>
      <c r="I67"/>
      <c r="J67"/>
      <c r="K67"/>
    </row>
    <row r="68" spans="1:11" s="1" customFormat="1">
      <c r="A68" s="36"/>
      <c r="B68" s="36"/>
      <c r="C68" s="36"/>
      <c r="D68" s="36"/>
      <c r="E68" s="36"/>
      <c r="G68"/>
      <c r="H68"/>
      <c r="I68"/>
      <c r="J68"/>
      <c r="K68"/>
    </row>
    <row r="69" spans="1:11" s="1" customFormat="1">
      <c r="A69" s="36"/>
      <c r="B69" s="36"/>
      <c r="C69" s="36"/>
      <c r="D69" s="36"/>
      <c r="E69" s="36"/>
      <c r="G69"/>
      <c r="H69"/>
      <c r="I69"/>
      <c r="J69"/>
      <c r="K69"/>
    </row>
    <row r="70" spans="1:11" s="1" customFormat="1">
      <c r="A70" s="36"/>
      <c r="B70" s="36"/>
      <c r="C70" s="36"/>
      <c r="D70" s="36"/>
      <c r="E70" s="39"/>
      <c r="G70"/>
      <c r="H70"/>
      <c r="I70"/>
      <c r="J70"/>
      <c r="K70"/>
    </row>
    <row r="71" spans="1:11">
      <c r="A71" s="36"/>
      <c r="B71" s="40"/>
      <c r="C71" s="36"/>
      <c r="D71" s="36"/>
      <c r="E71" s="39"/>
    </row>
    <row r="72" spans="1:11">
      <c r="A72" s="36"/>
      <c r="B72" s="41"/>
      <c r="C72" s="36"/>
      <c r="D72" s="36"/>
      <c r="E72" s="36"/>
    </row>
    <row r="73" spans="1:11">
      <c r="A73" s="36"/>
      <c r="B73" s="41"/>
      <c r="C73" s="36"/>
      <c r="D73" s="36"/>
      <c r="E73" s="36"/>
    </row>
    <row r="74" spans="1:11">
      <c r="A74" s="36"/>
      <c r="B74" s="36"/>
      <c r="C74" s="36"/>
      <c r="D74" s="36"/>
      <c r="E74" s="36"/>
    </row>
    <row r="75" spans="1:11">
      <c r="A75" s="36"/>
      <c r="B75" s="36"/>
      <c r="C75" s="36"/>
      <c r="D75" s="36"/>
      <c r="E75" s="39"/>
    </row>
    <row r="76" spans="1:11">
      <c r="A76" s="36"/>
      <c r="B76" s="36"/>
      <c r="C76" s="36"/>
      <c r="D76" s="36"/>
      <c r="E76" s="39"/>
    </row>
    <row r="77" spans="1:11">
      <c r="A77" s="36"/>
      <c r="B77" s="36"/>
      <c r="C77" s="36"/>
      <c r="D77" s="36"/>
      <c r="E77" s="38"/>
    </row>
    <row r="78" spans="1:11">
      <c r="A78" s="36"/>
      <c r="B78" s="36"/>
      <c r="C78" s="36"/>
      <c r="D78" s="36"/>
      <c r="E78" s="38"/>
    </row>
    <row r="79" spans="1:11">
      <c r="A79" s="36"/>
      <c r="B79" s="36"/>
      <c r="C79" s="36"/>
      <c r="D79" s="36"/>
      <c r="E79" s="36"/>
    </row>
    <row r="80" spans="1:11">
      <c r="A80" s="36"/>
      <c r="B80" s="36"/>
      <c r="C80" s="36"/>
      <c r="D80" s="36"/>
      <c r="E80" s="36"/>
    </row>
    <row r="81" spans="1:6">
      <c r="A81" s="36"/>
      <c r="B81" s="36"/>
      <c r="C81" s="36"/>
      <c r="D81" s="36"/>
      <c r="E81" s="36"/>
    </row>
    <row r="82" spans="1:6">
      <c r="A82" s="36"/>
      <c r="B82" s="36"/>
      <c r="C82" s="36"/>
      <c r="D82" s="42"/>
      <c r="E82" s="36"/>
    </row>
    <row r="83" spans="1:6">
      <c r="A83" s="36"/>
      <c r="B83" s="36"/>
      <c r="C83" s="36"/>
      <c r="D83" s="42"/>
      <c r="E83" s="36"/>
      <c r="F83" s="43"/>
    </row>
    <row r="84" spans="1:6">
      <c r="A84" s="36"/>
      <c r="B84" s="36"/>
      <c r="C84" s="36"/>
      <c r="D84" s="36"/>
      <c r="E84" s="36"/>
    </row>
    <row r="85" spans="1:6">
      <c r="A85" s="40"/>
      <c r="B85" s="36"/>
      <c r="C85" s="36"/>
      <c r="D85" s="36"/>
      <c r="E85" s="36"/>
    </row>
    <row r="86" spans="1:6">
      <c r="A86" s="44"/>
      <c r="B86" s="44"/>
      <c r="C86" s="42"/>
      <c r="D86" s="36"/>
      <c r="E86" s="36"/>
    </row>
    <row r="87" spans="1:6">
      <c r="A87" s="44"/>
      <c r="B87" s="44"/>
      <c r="C87" s="36"/>
      <c r="D87" s="36"/>
      <c r="E87" s="36"/>
    </row>
    <row r="88" spans="1:6">
      <c r="A88" s="36"/>
      <c r="B88" s="36"/>
      <c r="C88" s="36"/>
      <c r="D88" s="36"/>
      <c r="E88" s="36"/>
      <c r="F88" s="45"/>
    </row>
    <row r="89" spans="1:6">
      <c r="A89" s="36"/>
      <c r="B89" s="36"/>
      <c r="C89" s="36"/>
      <c r="D89" s="36"/>
      <c r="E89" s="38"/>
      <c r="F89" s="45"/>
    </row>
    <row r="90" spans="1:6">
      <c r="A90" s="36"/>
      <c r="B90" s="36"/>
      <c r="C90" s="36"/>
      <c r="D90" s="36"/>
      <c r="E90" s="38"/>
    </row>
    <row r="91" spans="1:6">
      <c r="A91" s="46"/>
      <c r="B91" s="46"/>
      <c r="C91" s="46"/>
      <c r="D91" s="42"/>
      <c r="E91" s="36"/>
    </row>
    <row r="92" spans="1:6">
      <c r="A92" s="47"/>
      <c r="B92" s="46"/>
      <c r="C92" s="46"/>
      <c r="D92" s="42"/>
      <c r="E92" s="36"/>
    </row>
    <row r="93" spans="1:6">
      <c r="A93" s="36"/>
      <c r="B93" s="40"/>
      <c r="C93" s="36"/>
      <c r="D93" s="36"/>
      <c r="E93" s="36"/>
    </row>
    <row r="94" spans="1:6">
      <c r="A94" s="36"/>
      <c r="B94" s="40"/>
      <c r="C94" s="36"/>
      <c r="D94" s="36"/>
      <c r="E94" s="36"/>
    </row>
    <row r="95" spans="1:6">
      <c r="A95" s="36"/>
      <c r="B95" s="36"/>
      <c r="C95" s="36"/>
      <c r="D95" s="36"/>
      <c r="E95" s="48"/>
    </row>
    <row r="96" spans="1:6">
      <c r="A96" s="36"/>
      <c r="B96" s="36"/>
      <c r="C96" s="36"/>
      <c r="D96" s="36"/>
      <c r="E96" s="36"/>
    </row>
    <row r="97" spans="1:6">
      <c r="A97" s="36"/>
      <c r="B97" s="36"/>
      <c r="C97" s="36"/>
      <c r="D97" s="36"/>
      <c r="E97" s="36"/>
      <c r="F97"/>
    </row>
    <row r="98" spans="1:6">
      <c r="A98" s="36"/>
      <c r="B98" s="36"/>
      <c r="C98" s="36"/>
      <c r="D98" s="36"/>
      <c r="E98" s="36"/>
      <c r="F98"/>
    </row>
    <row r="99" spans="1:6">
      <c r="A99" s="36"/>
      <c r="B99" s="36"/>
      <c r="C99" s="36"/>
      <c r="D99" s="36"/>
      <c r="E99" s="36"/>
      <c r="F99"/>
    </row>
    <row r="100" spans="1:6">
      <c r="A100" s="36"/>
      <c r="B100" s="36"/>
      <c r="C100" s="36"/>
      <c r="D100" s="36"/>
      <c r="E100" s="38"/>
      <c r="F100"/>
    </row>
    <row r="101" spans="1:6">
      <c r="A101" s="36"/>
      <c r="B101" s="36"/>
      <c r="C101" s="36"/>
      <c r="D101" s="36"/>
      <c r="E101" s="38"/>
      <c r="F101"/>
    </row>
  </sheetData>
  <mergeCells count="2">
    <mergeCell ref="A1:F1"/>
    <mergeCell ref="A39:E39"/>
  </mergeCells>
  <pageMargins left="0.7" right="0.7" top="0.75" bottom="0.75" header="0.3" footer="0.3"/>
  <pageSetup scale="3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D852-5DAA-43D8-9228-4B656A46E4B5}">
  <sheetPr>
    <pageSetUpPr fitToPage="1"/>
  </sheetPr>
  <dimension ref="A1:K34"/>
  <sheetViews>
    <sheetView view="pageBreakPreview" zoomScaleNormal="85" zoomScaleSheetLayoutView="100" workbookViewId="0">
      <selection activeCell="E32" sqref="E32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206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7">
        <v>0.55263499999999999</v>
      </c>
      <c r="B3" s="4">
        <v>123.905303</v>
      </c>
      <c r="C3" s="5" t="s">
        <v>6</v>
      </c>
      <c r="D3" s="57" t="s">
        <v>39</v>
      </c>
      <c r="E3" s="63" t="s">
        <v>40</v>
      </c>
      <c r="F3" s="57" t="s">
        <v>59</v>
      </c>
    </row>
    <row r="4" spans="1:11">
      <c r="A4" s="10">
        <v>0.54468261600000001</v>
      </c>
      <c r="B4" s="5">
        <v>123.103195383</v>
      </c>
      <c r="C4" s="57" t="s">
        <v>6</v>
      </c>
      <c r="D4" s="5" t="s">
        <v>48</v>
      </c>
      <c r="E4" s="9" t="s">
        <v>221</v>
      </c>
      <c r="F4" s="57" t="s">
        <v>59</v>
      </c>
    </row>
    <row r="7" spans="1:11" s="1" customFormat="1" ht="25.8">
      <c r="A7" s="125" t="s">
        <v>220</v>
      </c>
      <c r="B7" s="125"/>
      <c r="C7" s="125"/>
      <c r="D7" s="125"/>
      <c r="E7" s="125"/>
      <c r="G7"/>
      <c r="H7"/>
      <c r="I7"/>
      <c r="J7"/>
      <c r="K7"/>
    </row>
    <row r="8" spans="1:11" s="1" customFormat="1">
      <c r="A8" s="35" t="s">
        <v>0</v>
      </c>
      <c r="B8" s="35" t="s">
        <v>1</v>
      </c>
      <c r="C8" s="35" t="s">
        <v>2</v>
      </c>
      <c r="D8" s="35" t="s">
        <v>3</v>
      </c>
      <c r="E8" s="35" t="s">
        <v>4</v>
      </c>
      <c r="G8"/>
      <c r="H8"/>
      <c r="I8"/>
      <c r="J8"/>
      <c r="K8"/>
    </row>
    <row r="9" spans="1:11" s="1" customFormat="1">
      <c r="A9" s="5">
        <v>0.55226715000000004</v>
      </c>
      <c r="B9" s="5">
        <v>123.089842683</v>
      </c>
      <c r="C9" s="57" t="s">
        <v>6</v>
      </c>
      <c r="D9" s="57" t="s">
        <v>39</v>
      </c>
      <c r="E9" s="57" t="s">
        <v>40</v>
      </c>
      <c r="G9"/>
      <c r="H9"/>
      <c r="I9"/>
      <c r="J9"/>
      <c r="K9"/>
    </row>
    <row r="10" spans="1:11" s="1" customFormat="1">
      <c r="A10" s="5">
        <v>0.55221169999999997</v>
      </c>
      <c r="B10" s="5">
        <v>123.09012473</v>
      </c>
      <c r="C10" s="57" t="s">
        <v>6</v>
      </c>
      <c r="D10" s="57" t="s">
        <v>35</v>
      </c>
      <c r="E10" s="57" t="s">
        <v>36</v>
      </c>
      <c r="G10"/>
      <c r="H10"/>
      <c r="I10"/>
      <c r="J10"/>
      <c r="K10"/>
    </row>
    <row r="11" spans="1:11" s="1" customFormat="1">
      <c r="A11" s="5">
        <v>0.55213263000000001</v>
      </c>
      <c r="B11" s="5">
        <v>123.09056683</v>
      </c>
      <c r="C11" s="57" t="s">
        <v>6</v>
      </c>
      <c r="D11" s="57" t="s">
        <v>37</v>
      </c>
      <c r="E11" s="57" t="s">
        <v>38</v>
      </c>
      <c r="G11"/>
      <c r="H11"/>
      <c r="I11"/>
      <c r="J11"/>
      <c r="K11"/>
    </row>
    <row r="12" spans="1:11" s="1" customFormat="1">
      <c r="A12" s="57">
        <v>0.55204321599999995</v>
      </c>
      <c r="B12" s="8">
        <v>123.09088174999999</v>
      </c>
      <c r="C12" s="57" t="s">
        <v>6</v>
      </c>
      <c r="D12" s="57" t="s">
        <v>32</v>
      </c>
      <c r="E12" s="63" t="s">
        <v>33</v>
      </c>
      <c r="G12"/>
      <c r="H12"/>
      <c r="I12"/>
      <c r="J12"/>
      <c r="K12"/>
    </row>
    <row r="13" spans="1:11" s="1" customFormat="1">
      <c r="A13" s="57">
        <v>0.55198913000000005</v>
      </c>
      <c r="B13" s="8">
        <v>123.0912043</v>
      </c>
      <c r="C13" s="57" t="s">
        <v>6</v>
      </c>
      <c r="D13" s="57" t="s">
        <v>37</v>
      </c>
      <c r="E13" s="57" t="s">
        <v>38</v>
      </c>
      <c r="G13"/>
      <c r="H13"/>
      <c r="I13"/>
      <c r="J13"/>
      <c r="K13"/>
    </row>
    <row r="14" spans="1:11" s="1" customFormat="1">
      <c r="A14" s="57">
        <v>0.55156170000000004</v>
      </c>
      <c r="B14" s="8">
        <v>123.0940737</v>
      </c>
      <c r="C14" s="57" t="s">
        <v>6</v>
      </c>
      <c r="D14" s="57" t="s">
        <v>37</v>
      </c>
      <c r="E14" s="57" t="s">
        <v>38</v>
      </c>
      <c r="G14"/>
      <c r="H14"/>
      <c r="I14"/>
      <c r="J14"/>
      <c r="K14"/>
    </row>
    <row r="15" spans="1:11" s="1" customFormat="1">
      <c r="A15" s="5">
        <v>0.5514116</v>
      </c>
      <c r="B15" s="5">
        <v>123.094966583</v>
      </c>
      <c r="C15" s="57" t="s">
        <v>6</v>
      </c>
      <c r="D15" s="57" t="s">
        <v>55</v>
      </c>
      <c r="E15" s="57" t="s">
        <v>193</v>
      </c>
      <c r="G15"/>
      <c r="H15"/>
      <c r="I15"/>
      <c r="J15"/>
      <c r="K15"/>
    </row>
    <row r="16" spans="1:11" s="1" customFormat="1">
      <c r="A16" s="5">
        <v>0.5514116</v>
      </c>
      <c r="B16" s="5">
        <v>123.094966583</v>
      </c>
      <c r="C16" s="57" t="s">
        <v>6</v>
      </c>
      <c r="D16" s="57" t="s">
        <v>55</v>
      </c>
      <c r="E16" s="57" t="s">
        <v>193</v>
      </c>
      <c r="G16"/>
      <c r="H16"/>
      <c r="I16"/>
      <c r="J16"/>
      <c r="K16"/>
    </row>
    <row r="17" spans="1:11" s="1" customFormat="1">
      <c r="A17" s="5">
        <v>0.55137029999999998</v>
      </c>
      <c r="B17" s="5">
        <v>123.09498429999999</v>
      </c>
      <c r="C17" s="57" t="s">
        <v>6</v>
      </c>
      <c r="D17" s="57" t="s">
        <v>37</v>
      </c>
      <c r="E17" s="57" t="s">
        <v>38</v>
      </c>
      <c r="G17"/>
      <c r="H17"/>
      <c r="I17"/>
      <c r="J17"/>
      <c r="K17"/>
    </row>
    <row r="18" spans="1:11" s="1" customFormat="1">
      <c r="A18" s="5">
        <v>0.55116506600000004</v>
      </c>
      <c r="B18" s="5">
        <v>123.9558315</v>
      </c>
      <c r="C18" s="57" t="s">
        <v>6</v>
      </c>
      <c r="D18" s="57" t="s">
        <v>55</v>
      </c>
      <c r="E18" s="57" t="s">
        <v>193</v>
      </c>
      <c r="G18"/>
      <c r="H18"/>
      <c r="I18"/>
      <c r="J18"/>
      <c r="K18"/>
    </row>
    <row r="19" spans="1:11" s="1" customFormat="1">
      <c r="A19" s="5">
        <v>0.55090185000000003</v>
      </c>
      <c r="B19" s="5">
        <v>123.09639971599999</v>
      </c>
      <c r="C19" s="57" t="s">
        <v>6</v>
      </c>
      <c r="D19" s="57" t="s">
        <v>35</v>
      </c>
      <c r="E19" s="57" t="s">
        <v>36</v>
      </c>
      <c r="G19"/>
      <c r="H19"/>
      <c r="I19"/>
      <c r="J19"/>
      <c r="K19"/>
    </row>
    <row r="20" spans="1:11" s="1" customFormat="1">
      <c r="A20" s="5">
        <v>0.55078554999999996</v>
      </c>
      <c r="B20" s="5">
        <v>123.9663686</v>
      </c>
      <c r="C20" s="57" t="s">
        <v>6</v>
      </c>
      <c r="D20" s="57" t="s">
        <v>32</v>
      </c>
      <c r="E20" s="63" t="s">
        <v>33</v>
      </c>
      <c r="G20"/>
      <c r="H20"/>
      <c r="I20"/>
      <c r="J20"/>
      <c r="K20"/>
    </row>
    <row r="21" spans="1:11" s="1" customFormat="1">
      <c r="A21" s="5">
        <v>0.55062792999999999</v>
      </c>
      <c r="B21" s="5">
        <v>123.096972916</v>
      </c>
      <c r="C21" s="57" t="s">
        <v>6</v>
      </c>
      <c r="D21" s="57" t="s">
        <v>37</v>
      </c>
      <c r="E21" s="57" t="s">
        <v>38</v>
      </c>
      <c r="G21"/>
      <c r="H21"/>
      <c r="I21"/>
      <c r="J21"/>
      <c r="K21"/>
    </row>
    <row r="22" spans="1:11" s="1" customFormat="1">
      <c r="A22" s="5">
        <v>0.55283499999999997</v>
      </c>
      <c r="B22" s="5">
        <v>123.09767069999999</v>
      </c>
      <c r="C22" s="57" t="s">
        <v>6</v>
      </c>
      <c r="D22" s="57" t="s">
        <v>37</v>
      </c>
      <c r="E22" s="57" t="s">
        <v>38</v>
      </c>
      <c r="G22"/>
      <c r="H22"/>
      <c r="I22"/>
      <c r="J22"/>
      <c r="K22"/>
    </row>
    <row r="23" spans="1:11" s="1" customFormat="1">
      <c r="A23" s="5">
        <v>0.54995229999999995</v>
      </c>
      <c r="B23" s="5">
        <v>123.09858586</v>
      </c>
      <c r="C23" s="57" t="s">
        <v>6</v>
      </c>
      <c r="D23" s="57" t="s">
        <v>35</v>
      </c>
      <c r="E23" s="57" t="s">
        <v>36</v>
      </c>
    </row>
    <row r="24" spans="1:11" s="1" customFormat="1">
      <c r="A24" s="5">
        <v>0.54980364599999998</v>
      </c>
      <c r="B24" s="5">
        <v>123.09924635</v>
      </c>
      <c r="C24" s="57" t="s">
        <v>6</v>
      </c>
      <c r="D24" s="57" t="s">
        <v>32</v>
      </c>
      <c r="E24" s="63" t="s">
        <v>33</v>
      </c>
    </row>
    <row r="25" spans="1:11" s="1" customFormat="1">
      <c r="A25" s="5">
        <v>0.5497187</v>
      </c>
      <c r="B25" s="5">
        <v>123.099504483</v>
      </c>
      <c r="C25" s="57" t="s">
        <v>6</v>
      </c>
      <c r="D25" s="5" t="s">
        <v>28</v>
      </c>
      <c r="E25" s="5" t="s">
        <v>222</v>
      </c>
    </row>
    <row r="26" spans="1:11" s="1" customFormat="1">
      <c r="A26" s="5">
        <v>0.54927276000000003</v>
      </c>
      <c r="B26" s="5">
        <v>123.10089255</v>
      </c>
      <c r="C26" s="57" t="s">
        <v>6</v>
      </c>
      <c r="D26" s="5" t="s">
        <v>28</v>
      </c>
      <c r="E26" s="5" t="s">
        <v>222</v>
      </c>
      <c r="G26"/>
      <c r="H26"/>
      <c r="I26"/>
      <c r="J26"/>
      <c r="K26"/>
    </row>
    <row r="27" spans="1:11" s="1" customFormat="1" ht="16.2" customHeight="1">
      <c r="A27" s="5">
        <v>0.54823580000000005</v>
      </c>
      <c r="B27" s="5">
        <v>123.1032893</v>
      </c>
      <c r="C27" s="57" t="s">
        <v>6</v>
      </c>
      <c r="D27" s="63" t="s">
        <v>44</v>
      </c>
      <c r="E27" s="63" t="s">
        <v>217</v>
      </c>
      <c r="G27"/>
      <c r="H27"/>
      <c r="I27"/>
      <c r="J27"/>
      <c r="K27"/>
    </row>
    <row r="28" spans="1:11" s="1" customFormat="1">
      <c r="A28" s="5">
        <v>0.54477948499999995</v>
      </c>
      <c r="B28" s="5">
        <v>123.10351583000001</v>
      </c>
      <c r="C28" s="57" t="s">
        <v>6</v>
      </c>
      <c r="D28" s="63" t="s">
        <v>14</v>
      </c>
      <c r="E28" s="63" t="s">
        <v>218</v>
      </c>
      <c r="G28"/>
      <c r="H28"/>
      <c r="I28"/>
      <c r="J28"/>
      <c r="K28"/>
    </row>
    <row r="29" spans="1:11" s="1" customFormat="1">
      <c r="A29" s="5">
        <v>0.54733134999999999</v>
      </c>
      <c r="B29" s="5">
        <v>123.103457216</v>
      </c>
      <c r="C29" s="57" t="s">
        <v>6</v>
      </c>
      <c r="D29" s="57" t="s">
        <v>39</v>
      </c>
      <c r="E29" s="63" t="s">
        <v>40</v>
      </c>
      <c r="G29"/>
      <c r="H29"/>
      <c r="I29"/>
      <c r="J29"/>
      <c r="K29"/>
    </row>
    <row r="30" spans="1:11" s="1" customFormat="1">
      <c r="A30" s="5">
        <v>0.54559728299999999</v>
      </c>
      <c r="B30" s="5">
        <v>123.10330980000001</v>
      </c>
      <c r="C30" s="57" t="s">
        <v>6</v>
      </c>
      <c r="D30" s="57" t="s">
        <v>39</v>
      </c>
      <c r="E30" s="63" t="s">
        <v>40</v>
      </c>
      <c r="G30"/>
      <c r="H30"/>
      <c r="I30"/>
      <c r="J30"/>
      <c r="K30"/>
    </row>
    <row r="31" spans="1:11" s="1" customFormat="1">
      <c r="A31" s="5">
        <v>0.54546905000000001</v>
      </c>
      <c r="B31" s="5">
        <v>123.10337325</v>
      </c>
      <c r="C31" s="57" t="s">
        <v>6</v>
      </c>
      <c r="D31" s="57" t="s">
        <v>55</v>
      </c>
      <c r="E31" s="57" t="s">
        <v>193</v>
      </c>
      <c r="G31"/>
      <c r="H31"/>
      <c r="I31"/>
      <c r="J31"/>
      <c r="K31"/>
    </row>
    <row r="32" spans="1:11" s="1" customFormat="1">
      <c r="A32" s="5">
        <v>0.54475704999999996</v>
      </c>
      <c r="B32" s="5">
        <v>123.103226216</v>
      </c>
      <c r="C32" s="57" t="s">
        <v>6</v>
      </c>
      <c r="D32" s="57" t="s">
        <v>37</v>
      </c>
      <c r="E32" s="57" t="s">
        <v>38</v>
      </c>
      <c r="G32"/>
      <c r="H32"/>
      <c r="I32"/>
      <c r="J32"/>
      <c r="K32"/>
    </row>
    <row r="33" spans="1:11" s="1" customFormat="1">
      <c r="A33" s="5">
        <v>0.54374798300000005</v>
      </c>
      <c r="B33" s="5">
        <v>123.10278692999999</v>
      </c>
      <c r="C33" s="57" t="s">
        <v>6</v>
      </c>
      <c r="D33" s="57" t="s">
        <v>37</v>
      </c>
      <c r="E33" s="57" t="s">
        <v>38</v>
      </c>
      <c r="G33"/>
      <c r="H33"/>
      <c r="I33"/>
      <c r="J33"/>
      <c r="K33"/>
    </row>
    <row r="34" spans="1:11" s="1" customFormat="1">
      <c r="A34" s="5">
        <v>0.54468261600000001</v>
      </c>
      <c r="B34" s="5">
        <v>123.103195383</v>
      </c>
      <c r="C34" s="57" t="s">
        <v>6</v>
      </c>
      <c r="D34" s="5" t="s">
        <v>48</v>
      </c>
      <c r="E34" s="9" t="s">
        <v>221</v>
      </c>
      <c r="G34"/>
      <c r="H34"/>
      <c r="I34"/>
      <c r="J34"/>
      <c r="K34"/>
    </row>
  </sheetData>
  <mergeCells count="2">
    <mergeCell ref="A1:F1"/>
    <mergeCell ref="A7:E7"/>
  </mergeCells>
  <pageMargins left="0.7" right="0.7" top="0.75" bottom="0.75" header="0.3" footer="0.3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43F4-BBD7-4E70-AC6D-EBA7A9B04F0E}">
  <sheetPr>
    <pageSetUpPr fitToPage="1"/>
  </sheetPr>
  <dimension ref="A1:K47"/>
  <sheetViews>
    <sheetView view="pageBreakPreview" topLeftCell="A2" zoomScale="85" zoomScaleNormal="85" zoomScaleSheetLayoutView="85" workbookViewId="0">
      <selection activeCell="F23" sqref="F23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66.599999999999994" customHeight="1"/>
    <row r="2" spans="1:11" ht="28.8">
      <c r="A2" s="122" t="s">
        <v>143</v>
      </c>
      <c r="B2" s="122"/>
      <c r="C2" s="122"/>
      <c r="D2" s="122"/>
      <c r="E2" s="122"/>
      <c r="F2" s="122"/>
    </row>
    <row r="3" spans="1:1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H3" s="27"/>
      <c r="I3" s="27"/>
      <c r="J3" s="27"/>
      <c r="K3" s="27"/>
    </row>
    <row r="4" spans="1:11">
      <c r="A4" s="3">
        <v>0.58403159999999998</v>
      </c>
      <c r="B4" s="4">
        <v>123.07367499999999</v>
      </c>
      <c r="C4" s="16" t="s">
        <v>6</v>
      </c>
      <c r="D4" s="16" t="s">
        <v>55</v>
      </c>
      <c r="E4" s="9" t="s">
        <v>56</v>
      </c>
      <c r="F4" s="16" t="s">
        <v>59</v>
      </c>
    </row>
    <row r="5" spans="1:11">
      <c r="A5" s="10">
        <v>0.58233500000000005</v>
      </c>
      <c r="B5" s="5">
        <v>123.073553</v>
      </c>
      <c r="C5" s="16" t="s">
        <v>6</v>
      </c>
      <c r="D5" s="14" t="s">
        <v>12</v>
      </c>
      <c r="E5" s="14" t="s">
        <v>73</v>
      </c>
      <c r="F5" s="16" t="s">
        <v>62</v>
      </c>
    </row>
    <row r="6" spans="1:11">
      <c r="A6" s="5">
        <v>0.58378300000000005</v>
      </c>
      <c r="B6" s="7">
        <v>123.07375999999999</v>
      </c>
      <c r="C6" s="16" t="s">
        <v>6</v>
      </c>
      <c r="D6" s="14" t="s">
        <v>20</v>
      </c>
      <c r="E6" s="14" t="s">
        <v>67</v>
      </c>
      <c r="F6" s="16" t="s">
        <v>59</v>
      </c>
    </row>
    <row r="7" spans="1:11">
      <c r="A7" s="5">
        <v>0.58190830000000004</v>
      </c>
      <c r="B7" s="5">
        <v>123.07352160000001</v>
      </c>
      <c r="C7" s="16" t="s">
        <v>6</v>
      </c>
      <c r="D7" s="14" t="s">
        <v>39</v>
      </c>
      <c r="E7" s="14" t="s">
        <v>40</v>
      </c>
      <c r="F7" s="16" t="s">
        <v>59</v>
      </c>
    </row>
    <row r="8" spans="1:11">
      <c r="A8" s="5">
        <v>0.58165160000000005</v>
      </c>
      <c r="B8" s="5">
        <v>123.0735016</v>
      </c>
      <c r="C8" s="16" t="s">
        <v>41</v>
      </c>
      <c r="D8" s="16" t="s">
        <v>42</v>
      </c>
      <c r="E8" s="16" t="s">
        <v>130</v>
      </c>
      <c r="F8" s="16" t="s">
        <v>69</v>
      </c>
    </row>
    <row r="9" spans="1:11">
      <c r="A9" s="5">
        <v>0.58138999999999996</v>
      </c>
      <c r="B9" s="5">
        <v>123.07341</v>
      </c>
      <c r="C9" s="16" t="s">
        <v>6</v>
      </c>
      <c r="D9" s="14" t="s">
        <v>39</v>
      </c>
      <c r="E9" s="14" t="s">
        <v>40</v>
      </c>
      <c r="F9" s="16" t="s">
        <v>59</v>
      </c>
    </row>
    <row r="10" spans="1:11">
      <c r="A10" s="5">
        <v>0.58077299999999998</v>
      </c>
      <c r="B10" s="5">
        <v>123.07344999999999</v>
      </c>
      <c r="C10" s="16" t="s">
        <v>6</v>
      </c>
      <c r="D10" s="16" t="s">
        <v>132</v>
      </c>
      <c r="E10" s="16" t="s">
        <v>97</v>
      </c>
      <c r="F10" s="16" t="s">
        <v>59</v>
      </c>
    </row>
    <row r="11" spans="1:11">
      <c r="A11" s="5">
        <v>0.58068830000000005</v>
      </c>
      <c r="B11" s="5">
        <v>123.07343</v>
      </c>
      <c r="C11" s="16" t="s">
        <v>6</v>
      </c>
      <c r="D11" s="12" t="s">
        <v>37</v>
      </c>
      <c r="E11" s="12" t="s">
        <v>38</v>
      </c>
      <c r="F11" s="16" t="s">
        <v>69</v>
      </c>
    </row>
    <row r="12" spans="1:11">
      <c r="A12" s="5">
        <v>0.57607600000000003</v>
      </c>
      <c r="B12" s="5">
        <v>123.07241500000001</v>
      </c>
      <c r="C12" s="16" t="s">
        <v>6</v>
      </c>
      <c r="D12" s="12" t="s">
        <v>37</v>
      </c>
      <c r="E12" s="12" t="s">
        <v>38</v>
      </c>
      <c r="F12" s="16" t="s">
        <v>59</v>
      </c>
    </row>
    <row r="13" spans="1:11">
      <c r="A13" s="5">
        <v>0.57594500000000004</v>
      </c>
      <c r="B13" s="5">
        <v>123.072346</v>
      </c>
      <c r="C13" s="16" t="s">
        <v>6</v>
      </c>
      <c r="D13" s="12" t="s">
        <v>37</v>
      </c>
      <c r="E13" s="12" t="s">
        <v>38</v>
      </c>
      <c r="F13" s="16" t="s">
        <v>62</v>
      </c>
    </row>
    <row r="14" spans="1:11">
      <c r="A14" s="5">
        <v>0.57551300000000005</v>
      </c>
      <c r="B14" s="5">
        <v>123.07214159999999</v>
      </c>
      <c r="C14" s="16" t="s">
        <v>6</v>
      </c>
      <c r="D14" s="14" t="s">
        <v>32</v>
      </c>
      <c r="E14" s="9" t="s">
        <v>33</v>
      </c>
      <c r="F14" s="16" t="s">
        <v>59</v>
      </c>
    </row>
    <row r="15" spans="1:11">
      <c r="A15" s="5">
        <v>0.57539830000000003</v>
      </c>
      <c r="B15" s="5">
        <v>123.0719816</v>
      </c>
      <c r="C15" s="16" t="s">
        <v>6</v>
      </c>
      <c r="D15" s="12" t="s">
        <v>37</v>
      </c>
      <c r="E15" s="12" t="s">
        <v>38</v>
      </c>
      <c r="F15" s="16" t="s">
        <v>59</v>
      </c>
    </row>
    <row r="16" spans="1:11">
      <c r="A16" s="5">
        <v>0.57539830000000003</v>
      </c>
      <c r="B16" s="5">
        <v>123.0719816</v>
      </c>
      <c r="C16" s="16" t="s">
        <v>6</v>
      </c>
      <c r="D16" s="12" t="s">
        <v>37</v>
      </c>
      <c r="E16" s="12" t="s">
        <v>38</v>
      </c>
      <c r="F16" s="16" t="s">
        <v>69</v>
      </c>
    </row>
    <row r="17" spans="1:6">
      <c r="A17" s="5">
        <v>0.57489999999999997</v>
      </c>
      <c r="B17" s="5">
        <v>123.071755</v>
      </c>
      <c r="C17" s="16" t="s">
        <v>6</v>
      </c>
      <c r="D17" s="14" t="s">
        <v>35</v>
      </c>
      <c r="E17" s="9" t="s">
        <v>36</v>
      </c>
      <c r="F17" s="16" t="s">
        <v>59</v>
      </c>
    </row>
    <row r="18" spans="1:6">
      <c r="A18" s="5">
        <v>0.57190300000000005</v>
      </c>
      <c r="B18" s="5">
        <v>123.07016900000001</v>
      </c>
      <c r="C18" s="16" t="s">
        <v>6</v>
      </c>
      <c r="D18" s="12" t="s">
        <v>37</v>
      </c>
      <c r="E18" s="12" t="s">
        <v>38</v>
      </c>
      <c r="F18" s="16" t="s">
        <v>59</v>
      </c>
    </row>
    <row r="19" spans="1:6">
      <c r="A19" s="5">
        <v>0.57147300000000001</v>
      </c>
      <c r="B19" s="5">
        <v>123.069936</v>
      </c>
      <c r="C19" s="16" t="s">
        <v>6</v>
      </c>
      <c r="D19" s="14" t="s">
        <v>12</v>
      </c>
      <c r="E19" s="14" t="s">
        <v>73</v>
      </c>
      <c r="F19" s="16" t="s">
        <v>69</v>
      </c>
    </row>
    <row r="20" spans="1:6">
      <c r="A20" s="5">
        <v>0.57122600000000001</v>
      </c>
      <c r="B20" s="5">
        <v>123.069765</v>
      </c>
      <c r="C20" s="16" t="s">
        <v>6</v>
      </c>
      <c r="D20" s="12" t="s">
        <v>37</v>
      </c>
      <c r="E20" s="12" t="s">
        <v>38</v>
      </c>
      <c r="F20" s="16" t="s">
        <v>59</v>
      </c>
    </row>
    <row r="21" spans="1:6">
      <c r="A21" s="5">
        <v>0.56966760000000005</v>
      </c>
      <c r="B21" s="5">
        <v>123.0693598</v>
      </c>
      <c r="C21" s="16" t="s">
        <v>80</v>
      </c>
      <c r="D21" s="16" t="s">
        <v>42</v>
      </c>
      <c r="E21" s="16" t="s">
        <v>42</v>
      </c>
      <c r="F21" s="16" t="s">
        <v>59</v>
      </c>
    </row>
    <row r="22" spans="1:6">
      <c r="A22" s="17">
        <v>0.56966830000000002</v>
      </c>
      <c r="B22" s="5">
        <v>123.06939490000001</v>
      </c>
      <c r="C22" s="16" t="s">
        <v>6</v>
      </c>
      <c r="D22" s="14" t="s">
        <v>39</v>
      </c>
      <c r="E22" s="14" t="s">
        <v>40</v>
      </c>
      <c r="F22" s="16" t="s">
        <v>59</v>
      </c>
    </row>
    <row r="23" spans="1:6">
      <c r="A23" s="17">
        <v>0.56924600000000003</v>
      </c>
      <c r="B23" s="5">
        <v>123.06929</v>
      </c>
      <c r="C23" s="16" t="s">
        <v>41</v>
      </c>
      <c r="D23" s="16" t="s">
        <v>42</v>
      </c>
      <c r="E23" s="16" t="s">
        <v>133</v>
      </c>
      <c r="F23" s="16" t="s">
        <v>69</v>
      </c>
    </row>
    <row r="24" spans="1:6">
      <c r="A24" s="17">
        <v>0.56877599999999995</v>
      </c>
      <c r="B24" s="5">
        <v>123.0691549</v>
      </c>
      <c r="C24" s="16" t="s">
        <v>6</v>
      </c>
      <c r="D24" s="14" t="s">
        <v>39</v>
      </c>
      <c r="E24" s="14" t="s">
        <v>40</v>
      </c>
      <c r="F24" s="16" t="s">
        <v>59</v>
      </c>
    </row>
    <row r="25" spans="1:6">
      <c r="A25" s="17">
        <v>0.56819299999999995</v>
      </c>
      <c r="B25" s="5">
        <v>123.069093</v>
      </c>
      <c r="C25" s="16" t="s">
        <v>71</v>
      </c>
      <c r="D25" s="16" t="s">
        <v>20</v>
      </c>
      <c r="E25" s="14" t="s">
        <v>70</v>
      </c>
      <c r="F25" s="14" t="s">
        <v>59</v>
      </c>
    </row>
    <row r="26" spans="1:6">
      <c r="A26" s="17">
        <v>0.56776499999999996</v>
      </c>
      <c r="B26" s="5">
        <v>123.069023</v>
      </c>
      <c r="C26" s="16" t="s">
        <v>6</v>
      </c>
      <c r="D26" s="14" t="s">
        <v>60</v>
      </c>
      <c r="E26" s="9" t="s">
        <v>61</v>
      </c>
      <c r="F26" s="16" t="s">
        <v>69</v>
      </c>
    </row>
    <row r="27" spans="1:6">
      <c r="A27" s="17">
        <v>0.56742499999999996</v>
      </c>
      <c r="B27" s="5">
        <v>123.06896999999999</v>
      </c>
      <c r="C27" s="16" t="s">
        <v>71</v>
      </c>
      <c r="D27" s="16" t="s">
        <v>20</v>
      </c>
      <c r="E27" s="14" t="s">
        <v>70</v>
      </c>
      <c r="F27" s="16" t="s">
        <v>69</v>
      </c>
    </row>
    <row r="28" spans="1:6" ht="28.8">
      <c r="A28" s="5">
        <v>0.56729499999999999</v>
      </c>
      <c r="B28" s="5">
        <v>123.068856</v>
      </c>
      <c r="C28" s="16" t="s">
        <v>6</v>
      </c>
      <c r="D28" s="16" t="s">
        <v>20</v>
      </c>
      <c r="E28" s="17" t="s">
        <v>134</v>
      </c>
      <c r="F28" s="16" t="s">
        <v>59</v>
      </c>
    </row>
    <row r="29" spans="1:6">
      <c r="A29" s="5"/>
      <c r="B29" s="5"/>
      <c r="C29" s="16"/>
      <c r="D29" s="5"/>
      <c r="E29" s="5"/>
      <c r="F29" s="5"/>
    </row>
    <row r="30" spans="1:6" ht="28.8">
      <c r="A30" s="123" t="s">
        <v>142</v>
      </c>
      <c r="B30" s="123"/>
      <c r="C30" s="123"/>
      <c r="D30" s="123"/>
      <c r="E30" s="123"/>
    </row>
    <row r="31" spans="1:6">
      <c r="A31" s="2" t="s">
        <v>0</v>
      </c>
      <c r="B31" s="2" t="s">
        <v>1</v>
      </c>
      <c r="C31" s="2" t="s">
        <v>2</v>
      </c>
      <c r="D31" s="2" t="s">
        <v>3</v>
      </c>
      <c r="E31" s="2" t="s">
        <v>4</v>
      </c>
    </row>
    <row r="32" spans="1:6">
      <c r="A32" s="5">
        <v>0.58138999999999996</v>
      </c>
      <c r="B32" s="5">
        <v>123.07341</v>
      </c>
      <c r="C32" s="16" t="s">
        <v>6</v>
      </c>
      <c r="D32" s="12" t="s">
        <v>37</v>
      </c>
      <c r="E32" s="12" t="s">
        <v>38</v>
      </c>
    </row>
    <row r="33" spans="1:6">
      <c r="A33" s="5">
        <v>0.58100300000000005</v>
      </c>
      <c r="B33" s="5">
        <v>123.073443</v>
      </c>
      <c r="C33" s="16" t="s">
        <v>41</v>
      </c>
      <c r="D33" s="16" t="s">
        <v>42</v>
      </c>
      <c r="E33" s="16" t="s">
        <v>131</v>
      </c>
    </row>
    <row r="34" spans="1:6" s="1" customFormat="1">
      <c r="A34" s="5">
        <v>0.57803000000000004</v>
      </c>
      <c r="B34" s="5">
        <v>123.072886</v>
      </c>
      <c r="C34" s="16" t="s">
        <v>6</v>
      </c>
      <c r="D34" s="14" t="s">
        <v>35</v>
      </c>
      <c r="E34" s="9" t="s">
        <v>36</v>
      </c>
    </row>
    <row r="35" spans="1:6" s="1" customFormat="1">
      <c r="A35" s="5">
        <v>0.57636799999999999</v>
      </c>
      <c r="B35" s="5">
        <v>123.072497</v>
      </c>
      <c r="C35" s="16" t="s">
        <v>6</v>
      </c>
      <c r="D35" s="14" t="s">
        <v>32</v>
      </c>
      <c r="E35" s="9" t="s">
        <v>33</v>
      </c>
    </row>
    <row r="36" spans="1:6" s="1" customFormat="1">
      <c r="A36" s="5">
        <v>0.56992600000000004</v>
      </c>
      <c r="B36" s="5">
        <v>123.06935300000001</v>
      </c>
      <c r="C36" s="16" t="s">
        <v>6</v>
      </c>
      <c r="D36" s="14" t="s">
        <v>20</v>
      </c>
      <c r="E36" s="14" t="s">
        <v>67</v>
      </c>
    </row>
    <row r="37" spans="1:6">
      <c r="B37"/>
      <c r="C37"/>
      <c r="D37"/>
      <c r="E37"/>
      <c r="F37"/>
    </row>
    <row r="38" spans="1:6" ht="53.4" customHeight="1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B47"/>
      <c r="D47"/>
      <c r="E47"/>
      <c r="F47"/>
    </row>
  </sheetData>
  <mergeCells count="2">
    <mergeCell ref="A30:E30"/>
    <mergeCell ref="A2:F2"/>
  </mergeCells>
  <pageMargins left="0.7" right="0.7" top="0.75" bottom="0.75" header="0.3" footer="0.3"/>
  <pageSetup paperSize="5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DD13-C2EE-4B8D-897A-EEB3E9E4511A}">
  <sheetPr>
    <pageSetUpPr fitToPage="1"/>
  </sheetPr>
  <dimension ref="A1:K134"/>
  <sheetViews>
    <sheetView view="pageBreakPreview" zoomScaleNormal="85" zoomScaleSheetLayoutView="100" workbookViewId="0">
      <selection activeCell="C15" sqref="C15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283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36">
        <v>0.54768300000000003</v>
      </c>
      <c r="B3" s="37">
        <v>123.0327083</v>
      </c>
      <c r="C3" s="36" t="s">
        <v>6</v>
      </c>
      <c r="D3" s="36" t="s">
        <v>107</v>
      </c>
      <c r="E3" s="48" t="s">
        <v>108</v>
      </c>
      <c r="F3" s="36" t="s">
        <v>8</v>
      </c>
    </row>
    <row r="4" spans="1:11">
      <c r="A4" s="36">
        <v>0.54828900000000003</v>
      </c>
      <c r="B4" s="36">
        <v>123.03243999999999</v>
      </c>
      <c r="C4" s="36" t="s">
        <v>6</v>
      </c>
      <c r="D4" s="36" t="s">
        <v>60</v>
      </c>
      <c r="E4" s="36" t="s">
        <v>267</v>
      </c>
      <c r="F4" s="36" t="s">
        <v>268</v>
      </c>
    </row>
    <row r="5" spans="1:11">
      <c r="A5" s="36">
        <v>0.54923</v>
      </c>
      <c r="B5" s="36">
        <v>123.0319183</v>
      </c>
      <c r="C5" s="36" t="s">
        <v>6</v>
      </c>
      <c r="D5" s="36" t="s">
        <v>37</v>
      </c>
      <c r="E5" s="36" t="s">
        <v>38</v>
      </c>
      <c r="F5" s="36" t="s">
        <v>268</v>
      </c>
    </row>
    <row r="6" spans="1:11">
      <c r="A6" s="36">
        <v>0.55033829999999995</v>
      </c>
      <c r="B6" s="36">
        <v>123.03314283</v>
      </c>
      <c r="C6" s="36" t="s">
        <v>6</v>
      </c>
      <c r="D6" s="36" t="s">
        <v>37</v>
      </c>
      <c r="E6" s="36" t="s">
        <v>38</v>
      </c>
      <c r="F6" s="36" t="s">
        <v>268</v>
      </c>
    </row>
    <row r="7" spans="1:11">
      <c r="A7" s="36">
        <v>0.55092600000000003</v>
      </c>
      <c r="B7" s="36">
        <v>123.031193</v>
      </c>
      <c r="C7" s="36" t="s">
        <v>6</v>
      </c>
      <c r="D7" s="36" t="s">
        <v>32</v>
      </c>
      <c r="E7" s="36" t="s">
        <v>269</v>
      </c>
      <c r="F7" s="36" t="s">
        <v>268</v>
      </c>
    </row>
    <row r="8" spans="1:11">
      <c r="A8" s="36">
        <v>0.55159999999999998</v>
      </c>
      <c r="B8" s="36">
        <v>123.031003</v>
      </c>
      <c r="C8" s="36" t="s">
        <v>6</v>
      </c>
      <c r="D8" s="36" t="s">
        <v>35</v>
      </c>
      <c r="E8" s="36" t="s">
        <v>36</v>
      </c>
      <c r="F8" s="36" t="s">
        <v>268</v>
      </c>
    </row>
    <row r="9" spans="1:11">
      <c r="A9" s="36">
        <v>0.55164159999999995</v>
      </c>
      <c r="B9" s="36">
        <v>123.03094299999999</v>
      </c>
      <c r="C9" s="36" t="s">
        <v>6</v>
      </c>
      <c r="D9" s="36" t="s">
        <v>37</v>
      </c>
      <c r="E9" s="36" t="s">
        <v>38</v>
      </c>
      <c r="F9" s="36" t="s">
        <v>268</v>
      </c>
    </row>
    <row r="10" spans="1:11">
      <c r="A10" s="36">
        <v>0.55171499999999996</v>
      </c>
      <c r="B10" s="36">
        <v>123.03091000000001</v>
      </c>
      <c r="C10" s="36" t="s">
        <v>6</v>
      </c>
      <c r="D10" s="36" t="s">
        <v>32</v>
      </c>
      <c r="E10" s="36" t="s">
        <v>269</v>
      </c>
      <c r="F10" s="36" t="s">
        <v>268</v>
      </c>
    </row>
    <row r="11" spans="1:11">
      <c r="A11" s="36">
        <v>0.55237159999999996</v>
      </c>
      <c r="B11" s="36">
        <v>123.030725</v>
      </c>
      <c r="C11" s="36" t="s">
        <v>6</v>
      </c>
      <c r="D11" s="36" t="s">
        <v>35</v>
      </c>
      <c r="E11" s="36" t="s">
        <v>36</v>
      </c>
      <c r="F11" s="36" t="s">
        <v>268</v>
      </c>
    </row>
    <row r="12" spans="1:11">
      <c r="A12" s="36">
        <v>0.552705</v>
      </c>
      <c r="B12" s="36">
        <v>123.03059</v>
      </c>
      <c r="C12" s="36" t="s">
        <v>6</v>
      </c>
      <c r="D12" s="36" t="s">
        <v>37</v>
      </c>
      <c r="E12" s="36" t="s">
        <v>38</v>
      </c>
      <c r="F12" s="36" t="s">
        <v>268</v>
      </c>
    </row>
    <row r="13" spans="1:11">
      <c r="A13" s="36">
        <v>0.55276599999999998</v>
      </c>
      <c r="B13" s="36">
        <v>123.0305116</v>
      </c>
      <c r="C13" s="36" t="s">
        <v>6</v>
      </c>
      <c r="D13" s="36" t="s">
        <v>12</v>
      </c>
      <c r="E13" s="36" t="s">
        <v>73</v>
      </c>
      <c r="F13" s="36" t="s">
        <v>268</v>
      </c>
    </row>
    <row r="14" spans="1:11">
      <c r="A14" s="36">
        <v>0.55509600000000003</v>
      </c>
      <c r="B14" s="36">
        <v>123.0287816</v>
      </c>
      <c r="C14" s="36" t="s">
        <v>6</v>
      </c>
      <c r="D14" s="36" t="s">
        <v>37</v>
      </c>
      <c r="E14" s="36" t="s">
        <v>38</v>
      </c>
      <c r="F14" s="36" t="s">
        <v>268</v>
      </c>
    </row>
    <row r="15" spans="1:11">
      <c r="A15" s="36">
        <v>0.55536160000000001</v>
      </c>
      <c r="B15" s="36">
        <v>123.02856300000001</v>
      </c>
      <c r="C15" s="36" t="s">
        <v>80</v>
      </c>
      <c r="D15" s="36"/>
      <c r="E15" s="36" t="s">
        <v>80</v>
      </c>
      <c r="F15" s="36" t="s">
        <v>268</v>
      </c>
    </row>
    <row r="16" spans="1:11">
      <c r="A16" s="36">
        <v>0.55567599999999995</v>
      </c>
      <c r="B16" s="36">
        <v>123.0282716</v>
      </c>
      <c r="C16" s="36" t="s">
        <v>80</v>
      </c>
      <c r="D16" s="36"/>
      <c r="E16" s="36" t="s">
        <v>80</v>
      </c>
      <c r="F16" s="36" t="s">
        <v>268</v>
      </c>
    </row>
    <row r="17" spans="1:6">
      <c r="A17" s="36">
        <v>0.55599299999999996</v>
      </c>
      <c r="B17" s="69">
        <v>123.028046</v>
      </c>
      <c r="C17" s="36" t="s">
        <v>6</v>
      </c>
      <c r="D17" s="36" t="s">
        <v>37</v>
      </c>
      <c r="E17" s="36" t="s">
        <v>38</v>
      </c>
      <c r="F17" s="36" t="s">
        <v>268</v>
      </c>
    </row>
    <row r="18" spans="1:6">
      <c r="A18" s="36">
        <v>0.55641300000000005</v>
      </c>
      <c r="B18" s="36">
        <v>123.02758300000001</v>
      </c>
      <c r="C18" s="36" t="s">
        <v>6</v>
      </c>
      <c r="D18" s="36" t="s">
        <v>20</v>
      </c>
      <c r="E18" s="36" t="s">
        <v>67</v>
      </c>
      <c r="F18" s="36" t="s">
        <v>268</v>
      </c>
    </row>
    <row r="19" spans="1:6">
      <c r="A19" s="36">
        <v>0.55650599999999995</v>
      </c>
      <c r="B19" s="36">
        <v>123.0274916</v>
      </c>
      <c r="C19" s="36" t="s">
        <v>75</v>
      </c>
      <c r="D19" s="36"/>
      <c r="E19" s="36" t="s">
        <v>75</v>
      </c>
      <c r="F19" s="36" t="s">
        <v>8</v>
      </c>
    </row>
    <row r="20" spans="1:6">
      <c r="A20" s="36">
        <v>0.5579383</v>
      </c>
      <c r="B20" s="36">
        <v>123.0268516</v>
      </c>
      <c r="C20" s="36" t="s">
        <v>6</v>
      </c>
      <c r="D20" s="36" t="s">
        <v>30</v>
      </c>
      <c r="E20" s="39" t="s">
        <v>252</v>
      </c>
      <c r="F20" s="36" t="s">
        <v>268</v>
      </c>
    </row>
    <row r="21" spans="1:6">
      <c r="A21" s="36">
        <v>0.55869159999999995</v>
      </c>
      <c r="B21" s="36">
        <v>123.02709160000001</v>
      </c>
      <c r="C21" s="36" t="s">
        <v>6</v>
      </c>
      <c r="D21" s="36" t="s">
        <v>39</v>
      </c>
      <c r="E21" s="36" t="s">
        <v>270</v>
      </c>
      <c r="F21" s="36" t="s">
        <v>268</v>
      </c>
    </row>
    <row r="22" spans="1:6">
      <c r="A22" s="36">
        <v>0.55903999999999998</v>
      </c>
      <c r="B22" s="36">
        <v>123.027283</v>
      </c>
      <c r="C22" s="36" t="s">
        <v>6</v>
      </c>
      <c r="D22" s="36" t="s">
        <v>93</v>
      </c>
      <c r="E22" s="36" t="s">
        <v>94</v>
      </c>
      <c r="F22" s="36" t="s">
        <v>268</v>
      </c>
    </row>
    <row r="23" spans="1:6">
      <c r="A23" s="36">
        <v>0.55907830000000003</v>
      </c>
      <c r="B23" s="36">
        <v>123.0273</v>
      </c>
      <c r="C23" s="36" t="s">
        <v>6</v>
      </c>
      <c r="D23" s="36" t="s">
        <v>271</v>
      </c>
      <c r="E23" s="36" t="s">
        <v>120</v>
      </c>
      <c r="F23" s="36" t="s">
        <v>268</v>
      </c>
    </row>
    <row r="24" spans="1:6">
      <c r="A24" s="36">
        <v>0.55908829999999998</v>
      </c>
      <c r="B24" s="36">
        <v>123.027305</v>
      </c>
      <c r="C24" s="36" t="s">
        <v>6</v>
      </c>
      <c r="D24" s="36" t="s">
        <v>271</v>
      </c>
      <c r="E24" s="36" t="s">
        <v>120</v>
      </c>
      <c r="F24" s="36" t="s">
        <v>268</v>
      </c>
    </row>
    <row r="25" spans="1:6">
      <c r="A25" s="36">
        <v>0.55924830000000003</v>
      </c>
      <c r="B25" s="36">
        <v>123.0274083</v>
      </c>
      <c r="C25" s="36" t="s">
        <v>6</v>
      </c>
      <c r="D25" s="36" t="s">
        <v>12</v>
      </c>
      <c r="E25" s="36" t="s">
        <v>73</v>
      </c>
      <c r="F25" s="36" t="s">
        <v>268</v>
      </c>
    </row>
    <row r="26" spans="1:6">
      <c r="A26" s="36">
        <v>0.55934329999999999</v>
      </c>
      <c r="B26" s="40">
        <v>123.02744490000001</v>
      </c>
      <c r="C26" s="36" t="s">
        <v>75</v>
      </c>
      <c r="D26" s="36"/>
      <c r="E26" s="36" t="s">
        <v>75</v>
      </c>
      <c r="F26" s="36" t="s">
        <v>8</v>
      </c>
    </row>
    <row r="27" spans="1:6">
      <c r="A27" s="36">
        <v>0.55936600000000003</v>
      </c>
      <c r="B27" s="40">
        <v>123.02745299999999</v>
      </c>
      <c r="C27" s="36" t="s">
        <v>6</v>
      </c>
      <c r="D27" s="36" t="s">
        <v>271</v>
      </c>
      <c r="E27" s="36" t="s">
        <v>120</v>
      </c>
      <c r="F27" s="36" t="s">
        <v>8</v>
      </c>
    </row>
    <row r="28" spans="1:6">
      <c r="A28" s="36">
        <v>0.5595483</v>
      </c>
      <c r="B28" s="36">
        <v>123.0275549</v>
      </c>
      <c r="C28" s="36" t="s">
        <v>257</v>
      </c>
      <c r="D28" s="36"/>
      <c r="E28" s="36" t="s">
        <v>258</v>
      </c>
      <c r="F28" s="36" t="s">
        <v>211</v>
      </c>
    </row>
    <row r="29" spans="1:6">
      <c r="A29" s="36">
        <v>0.55971159999999998</v>
      </c>
      <c r="B29" s="36">
        <v>123.02764999999999</v>
      </c>
      <c r="C29" s="36" t="s">
        <v>6</v>
      </c>
      <c r="D29" s="36" t="s">
        <v>271</v>
      </c>
      <c r="E29" s="36" t="s">
        <v>120</v>
      </c>
      <c r="F29" s="36" t="s">
        <v>268</v>
      </c>
    </row>
    <row r="30" spans="1:6">
      <c r="A30" s="36">
        <v>0.55971000000000004</v>
      </c>
      <c r="B30" s="36">
        <v>123.027655</v>
      </c>
      <c r="C30" s="36" t="s">
        <v>6</v>
      </c>
      <c r="D30" s="36" t="s">
        <v>271</v>
      </c>
      <c r="E30" s="36" t="s">
        <v>120</v>
      </c>
      <c r="F30" s="36" t="s">
        <v>268</v>
      </c>
    </row>
    <row r="31" spans="1:6">
      <c r="A31" s="36">
        <v>0.55986499999999995</v>
      </c>
      <c r="B31" s="36">
        <v>123.02775</v>
      </c>
      <c r="C31" s="36" t="s">
        <v>6</v>
      </c>
      <c r="D31" s="36" t="s">
        <v>93</v>
      </c>
      <c r="E31" s="36" t="s">
        <v>94</v>
      </c>
      <c r="F31" s="36" t="s">
        <v>268</v>
      </c>
    </row>
    <row r="32" spans="1:6">
      <c r="A32" s="36">
        <v>0.56043600000000005</v>
      </c>
      <c r="B32" s="36">
        <v>123.028155</v>
      </c>
      <c r="C32" s="36" t="s">
        <v>6</v>
      </c>
      <c r="D32" s="36" t="s">
        <v>39</v>
      </c>
      <c r="E32" s="36" t="s">
        <v>270</v>
      </c>
      <c r="F32" s="36" t="s">
        <v>268</v>
      </c>
    </row>
    <row r="33" spans="1:6">
      <c r="A33" s="36">
        <v>0.56051300000000004</v>
      </c>
      <c r="B33" s="36">
        <v>123.02812</v>
      </c>
      <c r="C33" s="36" t="s">
        <v>6</v>
      </c>
      <c r="D33" s="36" t="s">
        <v>96</v>
      </c>
      <c r="E33" s="36" t="s">
        <v>249</v>
      </c>
      <c r="F33" s="36" t="s">
        <v>268</v>
      </c>
    </row>
    <row r="34" spans="1:6">
      <c r="A34" s="36">
        <v>0.56068300000000004</v>
      </c>
      <c r="B34" s="36">
        <v>123.0282516</v>
      </c>
      <c r="C34" s="36" t="s">
        <v>6</v>
      </c>
      <c r="D34" s="36" t="s">
        <v>266</v>
      </c>
      <c r="E34" s="36" t="s">
        <v>195</v>
      </c>
      <c r="F34" s="36" t="s">
        <v>268</v>
      </c>
    </row>
    <row r="35" spans="1:6">
      <c r="A35" s="36">
        <v>0.56112830000000002</v>
      </c>
      <c r="B35" s="36">
        <v>123.0285116</v>
      </c>
      <c r="C35" s="36" t="s">
        <v>6</v>
      </c>
      <c r="D35" s="36" t="s">
        <v>37</v>
      </c>
      <c r="E35" s="36" t="s">
        <v>38</v>
      </c>
      <c r="F35" s="36" t="s">
        <v>268</v>
      </c>
    </row>
    <row r="36" spans="1:6">
      <c r="A36" s="36">
        <v>0.56121600000000005</v>
      </c>
      <c r="B36" s="36">
        <v>123.028576</v>
      </c>
      <c r="C36" s="36" t="s">
        <v>6</v>
      </c>
      <c r="D36" s="36" t="s">
        <v>271</v>
      </c>
      <c r="E36" s="36" t="s">
        <v>120</v>
      </c>
      <c r="F36" s="36" t="s">
        <v>268</v>
      </c>
    </row>
    <row r="37" spans="1:6">
      <c r="A37" s="36">
        <v>0.56139830000000002</v>
      </c>
      <c r="B37" s="36">
        <v>123.0287</v>
      </c>
      <c r="C37" s="36" t="s">
        <v>6</v>
      </c>
      <c r="D37" s="36" t="s">
        <v>37</v>
      </c>
      <c r="E37" s="36" t="s">
        <v>38</v>
      </c>
      <c r="F37" s="36" t="s">
        <v>268</v>
      </c>
    </row>
    <row r="38" spans="1:6">
      <c r="A38" s="40">
        <v>0.56208829999999999</v>
      </c>
      <c r="B38" s="36">
        <v>123.0292199</v>
      </c>
      <c r="C38" s="36" t="s">
        <v>6</v>
      </c>
      <c r="D38" s="36" t="s">
        <v>272</v>
      </c>
      <c r="E38" s="36" t="s">
        <v>273</v>
      </c>
      <c r="F38" s="36" t="s">
        <v>268</v>
      </c>
    </row>
    <row r="39" spans="1:6">
      <c r="A39" s="40">
        <v>0.56232159999999998</v>
      </c>
      <c r="B39" s="40">
        <v>123.029483</v>
      </c>
      <c r="C39" s="36" t="s">
        <v>6</v>
      </c>
      <c r="D39" s="36" t="s">
        <v>272</v>
      </c>
      <c r="E39" s="36" t="s">
        <v>273</v>
      </c>
      <c r="F39" s="36" t="s">
        <v>268</v>
      </c>
    </row>
    <row r="40" spans="1:6">
      <c r="A40" s="72">
        <v>0.56375500000000001</v>
      </c>
      <c r="B40" s="72">
        <v>123.03117159999999</v>
      </c>
      <c r="C40" s="36" t="s">
        <v>6</v>
      </c>
      <c r="D40" s="36" t="s">
        <v>162</v>
      </c>
      <c r="E40" s="36" t="s">
        <v>274</v>
      </c>
      <c r="F40" s="36" t="s">
        <v>268</v>
      </c>
    </row>
    <row r="41" spans="1:6">
      <c r="A41" s="36">
        <v>0.56463300000000005</v>
      </c>
      <c r="B41" s="36">
        <v>123.0324516</v>
      </c>
      <c r="C41" s="36" t="s">
        <v>6</v>
      </c>
      <c r="D41" s="36" t="s">
        <v>111</v>
      </c>
      <c r="E41" s="36" t="s">
        <v>112</v>
      </c>
      <c r="F41" s="36" t="s">
        <v>268</v>
      </c>
    </row>
    <row r="42" spans="1:6">
      <c r="A42" s="36">
        <v>0.56504160000000003</v>
      </c>
      <c r="B42" s="36">
        <v>123.03307</v>
      </c>
      <c r="C42" s="36" t="s">
        <v>6</v>
      </c>
      <c r="D42" s="36" t="s">
        <v>162</v>
      </c>
      <c r="E42" s="36" t="s">
        <v>274</v>
      </c>
      <c r="F42" s="36" t="s">
        <v>268</v>
      </c>
    </row>
    <row r="43" spans="1:6">
      <c r="A43" s="36">
        <v>0.56504160000000003</v>
      </c>
      <c r="B43" s="36">
        <v>123.03307</v>
      </c>
      <c r="C43" s="36" t="s">
        <v>6</v>
      </c>
      <c r="D43" s="36" t="s">
        <v>111</v>
      </c>
      <c r="E43" s="36" t="s">
        <v>112</v>
      </c>
      <c r="F43" s="36" t="s">
        <v>268</v>
      </c>
    </row>
    <row r="44" spans="1:6">
      <c r="A44" s="36">
        <v>0.56504160000000003</v>
      </c>
      <c r="B44" s="36">
        <v>123.03307</v>
      </c>
      <c r="C44" s="36" t="s">
        <v>6</v>
      </c>
      <c r="D44" s="36" t="s">
        <v>182</v>
      </c>
      <c r="E44" s="36" t="s">
        <v>275</v>
      </c>
      <c r="F44" s="36" t="s">
        <v>268</v>
      </c>
    </row>
    <row r="45" spans="1:6">
      <c r="A45" s="40">
        <v>0.56507300000000005</v>
      </c>
      <c r="B45" s="36">
        <v>123.03313</v>
      </c>
      <c r="C45" s="36" t="s">
        <v>6</v>
      </c>
      <c r="D45" s="36" t="s">
        <v>271</v>
      </c>
      <c r="E45" s="36" t="s">
        <v>120</v>
      </c>
      <c r="F45" s="36" t="s">
        <v>268</v>
      </c>
    </row>
    <row r="46" spans="1:6">
      <c r="A46" s="36">
        <v>0.56518000000000002</v>
      </c>
      <c r="B46" s="40">
        <v>123.033355</v>
      </c>
      <c r="C46" s="36" t="s">
        <v>6</v>
      </c>
      <c r="D46" s="36" t="s">
        <v>22</v>
      </c>
      <c r="E46" s="36" t="s">
        <v>23</v>
      </c>
      <c r="F46" s="36" t="s">
        <v>268</v>
      </c>
    </row>
    <row r="47" spans="1:6">
      <c r="A47" s="36">
        <v>0.565245</v>
      </c>
      <c r="B47" s="36">
        <v>123.03358160000001</v>
      </c>
      <c r="C47" s="36" t="s">
        <v>6</v>
      </c>
      <c r="D47" s="36" t="s">
        <v>266</v>
      </c>
      <c r="E47" s="36" t="s">
        <v>195</v>
      </c>
      <c r="F47" s="36" t="s">
        <v>62</v>
      </c>
    </row>
    <row r="48" spans="1:6">
      <c r="A48" s="36">
        <v>0.56542829999999999</v>
      </c>
      <c r="B48" s="36">
        <v>123.034036</v>
      </c>
      <c r="C48" s="36" t="s">
        <v>6</v>
      </c>
      <c r="D48" s="36" t="s">
        <v>276</v>
      </c>
      <c r="E48" s="36" t="s">
        <v>277</v>
      </c>
      <c r="F48" s="36" t="s">
        <v>268</v>
      </c>
    </row>
    <row r="49" spans="1:6">
      <c r="A49" s="36">
        <v>0.56567299999999998</v>
      </c>
      <c r="B49" s="36">
        <v>123.034419</v>
      </c>
      <c r="C49" s="36" t="s">
        <v>257</v>
      </c>
      <c r="D49" s="36"/>
      <c r="E49" s="36" t="s">
        <v>258</v>
      </c>
      <c r="F49" s="36" t="s">
        <v>69</v>
      </c>
    </row>
    <row r="50" spans="1:6">
      <c r="A50" s="36">
        <v>0.56574000000000002</v>
      </c>
      <c r="B50" s="36">
        <v>123.03452900000001</v>
      </c>
      <c r="C50" s="36" t="s">
        <v>278</v>
      </c>
      <c r="D50" s="36" t="s">
        <v>93</v>
      </c>
      <c r="E50" s="36" t="s">
        <v>94</v>
      </c>
      <c r="F50" s="36" t="s">
        <v>268</v>
      </c>
    </row>
    <row r="51" spans="1:6">
      <c r="A51" s="36">
        <v>0.56586829999999999</v>
      </c>
      <c r="B51" s="36">
        <v>123.03467499999999</v>
      </c>
      <c r="C51" s="36" t="s">
        <v>6</v>
      </c>
      <c r="D51" s="36" t="s">
        <v>271</v>
      </c>
      <c r="E51" s="36" t="s">
        <v>120</v>
      </c>
      <c r="F51" s="36" t="s">
        <v>268</v>
      </c>
    </row>
    <row r="52" spans="1:6">
      <c r="A52" s="36">
        <v>0.5661349</v>
      </c>
      <c r="B52" s="36">
        <v>123.035</v>
      </c>
      <c r="C52" s="36" t="s">
        <v>6</v>
      </c>
      <c r="D52" s="36" t="s">
        <v>93</v>
      </c>
      <c r="E52" s="36" t="s">
        <v>94</v>
      </c>
      <c r="F52" s="36" t="s">
        <v>268</v>
      </c>
    </row>
    <row r="53" spans="1:6">
      <c r="A53" s="36">
        <v>0.56629600000000002</v>
      </c>
      <c r="B53" s="36">
        <v>123.035139</v>
      </c>
      <c r="C53" s="36" t="s">
        <v>257</v>
      </c>
      <c r="D53" s="36"/>
      <c r="E53" s="36" t="s">
        <v>258</v>
      </c>
      <c r="F53" s="36" t="s">
        <v>211</v>
      </c>
    </row>
    <row r="54" spans="1:6">
      <c r="A54" s="36">
        <v>0.56719299999999995</v>
      </c>
      <c r="B54" s="36">
        <v>123.035515</v>
      </c>
      <c r="C54" s="36" t="s">
        <v>6</v>
      </c>
      <c r="D54" s="36" t="s">
        <v>102</v>
      </c>
      <c r="E54" s="36" t="s">
        <v>279</v>
      </c>
      <c r="F54" s="36" t="s">
        <v>268</v>
      </c>
    </row>
    <row r="55" spans="1:6">
      <c r="A55" s="36">
        <v>0.569025</v>
      </c>
      <c r="B55" s="36">
        <v>123.036503</v>
      </c>
      <c r="C55" s="36" t="s">
        <v>6</v>
      </c>
      <c r="D55" s="36" t="s">
        <v>266</v>
      </c>
      <c r="E55" s="36" t="s">
        <v>195</v>
      </c>
      <c r="F55" s="36" t="s">
        <v>268</v>
      </c>
    </row>
    <row r="56" spans="1:6">
      <c r="A56" s="36">
        <v>0.56909160000000003</v>
      </c>
      <c r="B56" s="36">
        <v>123.036546</v>
      </c>
      <c r="C56" s="36" t="s">
        <v>6</v>
      </c>
      <c r="D56" s="36" t="s">
        <v>48</v>
      </c>
      <c r="E56" s="36" t="s">
        <v>280</v>
      </c>
      <c r="F56" s="36" t="s">
        <v>268</v>
      </c>
    </row>
    <row r="57" spans="1:6">
      <c r="A57" s="36">
        <v>0.56918299999999999</v>
      </c>
      <c r="B57" s="36">
        <v>123.036593</v>
      </c>
      <c r="C57" s="36" t="s">
        <v>278</v>
      </c>
      <c r="D57" s="36" t="s">
        <v>37</v>
      </c>
      <c r="E57" s="36" t="s">
        <v>38</v>
      </c>
      <c r="F57" s="36" t="s">
        <v>268</v>
      </c>
    </row>
    <row r="58" spans="1:6">
      <c r="A58" s="36">
        <v>0.56938829999999996</v>
      </c>
      <c r="B58" s="36">
        <v>123.036755</v>
      </c>
      <c r="C58" s="36" t="s">
        <v>6</v>
      </c>
      <c r="D58" s="36" t="s">
        <v>271</v>
      </c>
      <c r="E58" s="36" t="s">
        <v>120</v>
      </c>
      <c r="F58" s="36" t="s">
        <v>268</v>
      </c>
    </row>
    <row r="59" spans="1:6">
      <c r="A59" s="36">
        <v>0.56962159999999995</v>
      </c>
      <c r="B59" s="36">
        <v>123.0370016</v>
      </c>
      <c r="C59" s="36" t="s">
        <v>6</v>
      </c>
      <c r="D59" s="36" t="s">
        <v>266</v>
      </c>
      <c r="E59" s="36" t="s">
        <v>195</v>
      </c>
      <c r="F59" s="36" t="s">
        <v>268</v>
      </c>
    </row>
    <row r="60" spans="1:6">
      <c r="A60" s="36">
        <v>0.57028500000000004</v>
      </c>
      <c r="B60" s="36">
        <v>123.0374583</v>
      </c>
      <c r="C60" s="36" t="s">
        <v>6</v>
      </c>
      <c r="D60" s="36" t="s">
        <v>48</v>
      </c>
      <c r="E60" s="36" t="s">
        <v>280</v>
      </c>
      <c r="F60" s="36" t="s">
        <v>268</v>
      </c>
    </row>
    <row r="61" spans="1:6">
      <c r="A61" s="36">
        <v>0.57091829999999999</v>
      </c>
      <c r="B61" s="36">
        <v>123.04248</v>
      </c>
      <c r="C61" s="36" t="s">
        <v>6</v>
      </c>
      <c r="D61" s="36" t="s">
        <v>93</v>
      </c>
      <c r="E61" s="36" t="s">
        <v>94</v>
      </c>
      <c r="F61" s="36" t="s">
        <v>268</v>
      </c>
    </row>
    <row r="62" spans="1:6">
      <c r="A62" s="36">
        <v>0.57074829999999999</v>
      </c>
      <c r="B62" s="36">
        <v>123.043036</v>
      </c>
      <c r="C62" s="36" t="s">
        <v>6</v>
      </c>
      <c r="D62" s="36" t="s">
        <v>65</v>
      </c>
      <c r="E62" s="73" t="s">
        <v>66</v>
      </c>
      <c r="F62" s="36" t="s">
        <v>268</v>
      </c>
    </row>
    <row r="63" spans="1:6">
      <c r="A63" s="36">
        <v>0.57074829999999999</v>
      </c>
      <c r="B63" s="36">
        <v>123.043036</v>
      </c>
      <c r="C63" s="36" t="s">
        <v>6</v>
      </c>
      <c r="D63" s="36" t="s">
        <v>37</v>
      </c>
      <c r="E63" s="36" t="s">
        <v>38</v>
      </c>
      <c r="F63" s="36" t="s">
        <v>268</v>
      </c>
    </row>
    <row r="64" spans="1:6">
      <c r="A64" s="36">
        <v>0.57065500000000002</v>
      </c>
      <c r="B64" s="36">
        <v>123.04365300000001</v>
      </c>
      <c r="C64" s="36" t="s">
        <v>6</v>
      </c>
      <c r="D64" s="36" t="s">
        <v>93</v>
      </c>
      <c r="E64" s="36" t="s">
        <v>94</v>
      </c>
      <c r="F64" s="36" t="s">
        <v>268</v>
      </c>
    </row>
    <row r="65" spans="1:11">
      <c r="A65" s="36">
        <v>0.57064499999999996</v>
      </c>
      <c r="B65" s="36">
        <v>123.04373</v>
      </c>
      <c r="C65" s="36" t="s">
        <v>6</v>
      </c>
      <c r="D65" s="36" t="s">
        <v>48</v>
      </c>
      <c r="E65" s="36" t="s">
        <v>280</v>
      </c>
      <c r="F65" s="36" t="s">
        <v>268</v>
      </c>
    </row>
    <row r="66" spans="1:11">
      <c r="A66" s="36">
        <v>0.57063299999999995</v>
      </c>
      <c r="B66" s="36">
        <v>123.043783</v>
      </c>
      <c r="C66" s="36" t="s">
        <v>6</v>
      </c>
      <c r="D66" s="36" t="s">
        <v>39</v>
      </c>
      <c r="E66" s="36" t="s">
        <v>270</v>
      </c>
      <c r="F66" s="36" t="s">
        <v>268</v>
      </c>
    </row>
    <row r="67" spans="1:11">
      <c r="A67" s="36">
        <v>0.57061499999999998</v>
      </c>
      <c r="B67" s="36">
        <v>123.04396</v>
      </c>
      <c r="C67" s="36" t="s">
        <v>6</v>
      </c>
      <c r="D67" s="36" t="s">
        <v>182</v>
      </c>
      <c r="E67" s="36" t="s">
        <v>275</v>
      </c>
      <c r="F67" s="36" t="s">
        <v>268</v>
      </c>
    </row>
    <row r="68" spans="1:11">
      <c r="A68" s="36">
        <v>0.57055999999999996</v>
      </c>
      <c r="B68" s="36">
        <v>123.04436490000001</v>
      </c>
      <c r="C68" s="36" t="s">
        <v>6</v>
      </c>
      <c r="D68" s="36" t="s">
        <v>281</v>
      </c>
      <c r="E68" s="36" t="s">
        <v>282</v>
      </c>
      <c r="F68" s="36" t="s">
        <v>268</v>
      </c>
    </row>
    <row r="69" spans="1:11">
      <c r="A69" s="36">
        <v>0.56958600000000004</v>
      </c>
      <c r="B69" s="36">
        <v>123.046716</v>
      </c>
      <c r="C69" s="36" t="s">
        <v>6</v>
      </c>
      <c r="D69" s="36" t="s">
        <v>60</v>
      </c>
      <c r="E69" s="36" t="s">
        <v>267</v>
      </c>
      <c r="F69" s="36" t="s">
        <v>268</v>
      </c>
    </row>
    <row r="72" spans="1:11" s="1" customFormat="1" ht="25.8">
      <c r="A72" s="126" t="s">
        <v>284</v>
      </c>
      <c r="B72" s="127"/>
      <c r="C72" s="127"/>
      <c r="D72" s="127"/>
      <c r="E72" s="128"/>
      <c r="G72"/>
      <c r="H72"/>
      <c r="I72"/>
      <c r="J72"/>
      <c r="K72"/>
    </row>
    <row r="73" spans="1:11" s="1" customFormat="1">
      <c r="A73" s="35" t="s">
        <v>0</v>
      </c>
      <c r="B73" s="35" t="s">
        <v>1</v>
      </c>
      <c r="C73" s="35" t="s">
        <v>2</v>
      </c>
      <c r="D73" s="35" t="s">
        <v>3</v>
      </c>
      <c r="E73" s="35" t="s">
        <v>4</v>
      </c>
      <c r="G73"/>
      <c r="H73"/>
      <c r="I73"/>
      <c r="J73"/>
      <c r="K73"/>
    </row>
    <row r="74" spans="1:11" s="1" customFormat="1">
      <c r="A74" s="36">
        <v>0.54828900000000003</v>
      </c>
      <c r="B74" s="36">
        <v>123.03243999999999</v>
      </c>
      <c r="C74" s="36" t="s">
        <v>6</v>
      </c>
      <c r="D74" s="36" t="s">
        <v>34</v>
      </c>
      <c r="E74" s="48" t="s">
        <v>265</v>
      </c>
      <c r="G74"/>
      <c r="H74"/>
      <c r="I74"/>
      <c r="J74"/>
      <c r="K74"/>
    </row>
    <row r="75" spans="1:11" s="1" customFormat="1">
      <c r="A75" s="36">
        <v>0.54828900000000003</v>
      </c>
      <c r="B75" s="36">
        <v>123.03243999999999</v>
      </c>
      <c r="C75" s="36" t="s">
        <v>6</v>
      </c>
      <c r="D75" s="36" t="s">
        <v>20</v>
      </c>
      <c r="E75" s="36" t="s">
        <v>70</v>
      </c>
      <c r="G75"/>
      <c r="H75"/>
      <c r="I75"/>
      <c r="J75"/>
      <c r="K75"/>
    </row>
    <row r="76" spans="1:11" s="1" customFormat="1">
      <c r="A76" s="36">
        <v>0.55061329999999997</v>
      </c>
      <c r="B76" s="70">
        <v>123.03131</v>
      </c>
      <c r="C76" s="36" t="s">
        <v>6</v>
      </c>
      <c r="D76" s="36" t="s">
        <v>266</v>
      </c>
      <c r="E76" s="68" t="s">
        <v>195</v>
      </c>
      <c r="G76"/>
      <c r="H76"/>
      <c r="I76"/>
      <c r="J76"/>
      <c r="K76"/>
    </row>
    <row r="77" spans="1:11" s="1" customFormat="1">
      <c r="A77" s="36">
        <v>0.55145659999999996</v>
      </c>
      <c r="B77" s="36">
        <v>123.030996</v>
      </c>
      <c r="C77" s="36" t="s">
        <v>6</v>
      </c>
      <c r="D77" s="36" t="s">
        <v>266</v>
      </c>
      <c r="E77" s="68" t="s">
        <v>195</v>
      </c>
      <c r="G77"/>
      <c r="H77"/>
      <c r="I77"/>
      <c r="J77"/>
      <c r="K77"/>
    </row>
    <row r="78" spans="1:11" s="1" customFormat="1">
      <c r="A78" s="36">
        <v>0.55436160000000001</v>
      </c>
      <c r="B78" s="36">
        <v>123.029465</v>
      </c>
      <c r="C78" s="36" t="s">
        <v>6</v>
      </c>
      <c r="D78" s="36" t="s">
        <v>20</v>
      </c>
      <c r="E78" s="36" t="s">
        <v>67</v>
      </c>
      <c r="G78"/>
      <c r="H78"/>
      <c r="I78"/>
      <c r="J78"/>
      <c r="K78"/>
    </row>
    <row r="79" spans="1:11" s="1" customFormat="1">
      <c r="A79" s="36">
        <v>0.57028000000000001</v>
      </c>
      <c r="B79" s="36">
        <v>123.0374616</v>
      </c>
      <c r="C79" s="36" t="s">
        <v>6</v>
      </c>
      <c r="D79" s="36" t="s">
        <v>37</v>
      </c>
      <c r="E79" s="36" t="s">
        <v>38</v>
      </c>
      <c r="G79"/>
      <c r="H79"/>
      <c r="I79"/>
      <c r="J79"/>
      <c r="K79"/>
    </row>
    <row r="80" spans="1:11" s="1" customFormat="1">
      <c r="A80" s="36">
        <v>0.57040829999999998</v>
      </c>
      <c r="B80" s="36">
        <v>123.03749500000001</v>
      </c>
      <c r="C80" s="36" t="s">
        <v>6</v>
      </c>
      <c r="D80" s="36" t="s">
        <v>20</v>
      </c>
      <c r="E80" s="36" t="s">
        <v>70</v>
      </c>
      <c r="G80"/>
      <c r="H80"/>
      <c r="I80"/>
      <c r="J80"/>
      <c r="K80"/>
    </row>
    <row r="81" spans="1:11" s="1" customFormat="1">
      <c r="A81" s="36">
        <v>0.57085600000000003</v>
      </c>
      <c r="B81" s="36">
        <v>123.03891900000001</v>
      </c>
      <c r="C81" s="36" t="s">
        <v>6</v>
      </c>
      <c r="D81" s="36" t="s">
        <v>12</v>
      </c>
      <c r="E81" s="36" t="s">
        <v>73</v>
      </c>
      <c r="G81"/>
      <c r="H81"/>
      <c r="I81"/>
      <c r="J81"/>
      <c r="K81"/>
    </row>
    <row r="82" spans="1:11" s="1" customFormat="1">
      <c r="A82" s="36">
        <v>0.57078600000000002</v>
      </c>
      <c r="B82" s="71">
        <v>123.0404216</v>
      </c>
      <c r="C82" s="36" t="s">
        <v>6</v>
      </c>
      <c r="D82" s="36" t="s">
        <v>182</v>
      </c>
      <c r="E82" s="68" t="s">
        <v>183</v>
      </c>
      <c r="G82"/>
      <c r="H82"/>
      <c r="I82"/>
      <c r="J82"/>
      <c r="K82"/>
    </row>
    <row r="83" spans="1:11" s="1" customFormat="1">
      <c r="A83" s="36">
        <v>0.57078600000000002</v>
      </c>
      <c r="B83" s="71">
        <v>123.0404216</v>
      </c>
      <c r="C83" s="36" t="s">
        <v>6</v>
      </c>
      <c r="D83" s="36" t="s">
        <v>37</v>
      </c>
      <c r="E83" s="36" t="s">
        <v>38</v>
      </c>
      <c r="G83"/>
      <c r="H83"/>
      <c r="I83"/>
      <c r="J83"/>
      <c r="K83"/>
    </row>
    <row r="84" spans="1:11" s="1" customFormat="1">
      <c r="A84" s="36">
        <v>0.570855</v>
      </c>
      <c r="B84" s="36">
        <v>123.04114</v>
      </c>
      <c r="C84" s="36" t="s">
        <v>6</v>
      </c>
      <c r="D84" s="36" t="s">
        <v>182</v>
      </c>
      <c r="E84" s="68" t="s">
        <v>183</v>
      </c>
      <c r="G84"/>
      <c r="H84"/>
      <c r="I84"/>
      <c r="J84"/>
      <c r="K84"/>
    </row>
    <row r="85" spans="1:11" s="1" customFormat="1">
      <c r="A85" s="36">
        <v>0.570855</v>
      </c>
      <c r="B85" s="36">
        <v>123.04114</v>
      </c>
      <c r="C85" s="36" t="s">
        <v>6</v>
      </c>
      <c r="D85" s="36" t="s">
        <v>37</v>
      </c>
      <c r="E85" s="36" t="s">
        <v>38</v>
      </c>
      <c r="G85"/>
      <c r="H85"/>
      <c r="I85"/>
      <c r="J85"/>
      <c r="K85"/>
    </row>
    <row r="86" spans="1:11" s="1" customFormat="1">
      <c r="A86" s="36">
        <v>0.57091829999999999</v>
      </c>
      <c r="B86" s="36">
        <v>123.04248</v>
      </c>
      <c r="C86" s="36" t="s">
        <v>6</v>
      </c>
      <c r="D86" s="36" t="s">
        <v>37</v>
      </c>
      <c r="E86" s="36" t="s">
        <v>38</v>
      </c>
      <c r="G86"/>
      <c r="H86"/>
      <c r="I86"/>
      <c r="J86"/>
      <c r="K86"/>
    </row>
    <row r="87" spans="1:11" s="1" customFormat="1">
      <c r="A87" s="36">
        <v>0.56955829999999996</v>
      </c>
      <c r="B87" s="36">
        <v>123.046813</v>
      </c>
      <c r="C87" s="36" t="s">
        <v>6</v>
      </c>
      <c r="D87" s="36" t="s">
        <v>34</v>
      </c>
      <c r="E87" s="48" t="s">
        <v>265</v>
      </c>
      <c r="G87"/>
      <c r="H87"/>
      <c r="I87"/>
      <c r="J87"/>
      <c r="K87"/>
    </row>
    <row r="88" spans="1:11" s="1" customFormat="1">
      <c r="A88" s="36">
        <v>0.56955829999999996</v>
      </c>
      <c r="B88" s="36">
        <v>123.046813</v>
      </c>
      <c r="C88" s="36" t="s">
        <v>6</v>
      </c>
      <c r="D88" s="36" t="s">
        <v>20</v>
      </c>
      <c r="E88" s="36" t="s">
        <v>70</v>
      </c>
    </row>
    <row r="89" spans="1:11" s="1" customFormat="1">
      <c r="A89" s="36"/>
      <c r="B89" s="36"/>
      <c r="C89" s="36"/>
      <c r="D89" s="36"/>
      <c r="E89" s="38"/>
    </row>
    <row r="90" spans="1:11" s="1" customFormat="1">
      <c r="A90" s="36"/>
      <c r="B90" s="36"/>
      <c r="C90" s="36"/>
      <c r="D90" s="36"/>
      <c r="E90" s="39"/>
    </row>
    <row r="91" spans="1:11" s="1" customFormat="1">
      <c r="A91" s="36"/>
      <c r="B91" s="36"/>
      <c r="C91" s="36"/>
      <c r="D91" s="36"/>
      <c r="E91" s="39"/>
      <c r="G91"/>
      <c r="H91"/>
      <c r="I91"/>
      <c r="J91"/>
      <c r="K91"/>
    </row>
    <row r="92" spans="1:11" s="1" customFormat="1" ht="16.2" customHeight="1">
      <c r="A92" s="36"/>
      <c r="B92" s="36"/>
      <c r="C92" s="36"/>
      <c r="D92" s="36"/>
      <c r="E92" s="38"/>
      <c r="G92"/>
      <c r="H92"/>
      <c r="I92"/>
      <c r="J92"/>
      <c r="K92"/>
    </row>
    <row r="93" spans="1:11" s="1" customFormat="1">
      <c r="A93" s="36"/>
      <c r="B93" s="36"/>
      <c r="C93" s="36"/>
      <c r="D93" s="36"/>
      <c r="E93" s="36"/>
      <c r="G93"/>
      <c r="H93"/>
      <c r="I93"/>
      <c r="J93"/>
      <c r="K93"/>
    </row>
    <row r="94" spans="1:11" s="1" customFormat="1">
      <c r="A94" s="36"/>
      <c r="B94" s="36"/>
      <c r="C94" s="36"/>
      <c r="D94" s="36"/>
      <c r="E94" s="39"/>
      <c r="G94"/>
      <c r="H94"/>
      <c r="I94"/>
      <c r="J94"/>
      <c r="K94"/>
    </row>
    <row r="95" spans="1:11" s="1" customFormat="1">
      <c r="A95" s="36"/>
      <c r="B95" s="36"/>
      <c r="C95" s="36"/>
      <c r="D95" s="36"/>
      <c r="E95" s="39"/>
      <c r="G95"/>
      <c r="H95"/>
      <c r="I95"/>
      <c r="J95"/>
      <c r="K95"/>
    </row>
    <row r="96" spans="1:11" s="1" customFormat="1">
      <c r="A96" s="36"/>
      <c r="B96" s="36"/>
      <c r="C96" s="36"/>
      <c r="D96" s="36"/>
      <c r="E96" s="36"/>
      <c r="G96"/>
      <c r="H96"/>
      <c r="I96"/>
      <c r="J96"/>
      <c r="K96"/>
    </row>
    <row r="97" spans="1:11" s="1" customFormat="1">
      <c r="A97" s="36"/>
      <c r="B97" s="36"/>
      <c r="C97" s="36"/>
      <c r="D97" s="36"/>
      <c r="E97" s="36"/>
      <c r="G97"/>
      <c r="H97"/>
      <c r="I97"/>
      <c r="J97"/>
      <c r="K97"/>
    </row>
    <row r="98" spans="1:11" s="1" customFormat="1">
      <c r="A98" s="36"/>
      <c r="B98" s="36"/>
      <c r="C98" s="36"/>
      <c r="D98" s="36"/>
      <c r="E98" s="36"/>
      <c r="G98"/>
      <c r="H98"/>
      <c r="I98"/>
      <c r="J98"/>
      <c r="K98"/>
    </row>
    <row r="99" spans="1:11" s="1" customFormat="1">
      <c r="A99" s="36"/>
      <c r="B99" s="36"/>
      <c r="C99" s="36"/>
      <c r="D99" s="36"/>
      <c r="E99" s="38"/>
      <c r="G99"/>
      <c r="H99"/>
      <c r="I99"/>
      <c r="J99"/>
      <c r="K99"/>
    </row>
    <row r="100" spans="1:11" s="1" customFormat="1">
      <c r="A100" s="36"/>
      <c r="B100" s="36"/>
      <c r="C100" s="36"/>
      <c r="D100" s="36"/>
      <c r="E100" s="38"/>
      <c r="G100"/>
      <c r="H100"/>
      <c r="I100"/>
      <c r="J100"/>
      <c r="K100"/>
    </row>
    <row r="101" spans="1:11" s="1" customFormat="1">
      <c r="A101" s="36"/>
      <c r="B101" s="36"/>
      <c r="C101" s="36"/>
      <c r="D101" s="36"/>
      <c r="E101" s="36"/>
      <c r="G101"/>
      <c r="H101"/>
      <c r="I101"/>
      <c r="J101"/>
      <c r="K101"/>
    </row>
    <row r="102" spans="1:11" s="1" customFormat="1">
      <c r="A102" s="36"/>
      <c r="B102" s="36"/>
      <c r="C102" s="36"/>
      <c r="D102" s="36"/>
      <c r="E102" s="36"/>
      <c r="G102"/>
      <c r="H102"/>
      <c r="I102"/>
      <c r="J102"/>
      <c r="K102"/>
    </row>
    <row r="103" spans="1:11" s="1" customFormat="1">
      <c r="A103" s="36"/>
      <c r="B103" s="36"/>
      <c r="C103" s="36"/>
      <c r="D103" s="36"/>
      <c r="E103" s="39"/>
      <c r="G103"/>
      <c r="H103"/>
      <c r="I103"/>
      <c r="J103"/>
      <c r="K103"/>
    </row>
    <row r="104" spans="1:11">
      <c r="A104" s="36"/>
      <c r="B104" s="40"/>
      <c r="C104" s="36"/>
      <c r="D104" s="36"/>
      <c r="E104" s="39"/>
    </row>
    <row r="105" spans="1:11">
      <c r="A105" s="36"/>
      <c r="B105" s="41"/>
      <c r="C105" s="36"/>
      <c r="D105" s="36"/>
      <c r="E105" s="36"/>
    </row>
    <row r="106" spans="1:11">
      <c r="A106" s="36"/>
      <c r="B106" s="41"/>
      <c r="C106" s="36"/>
      <c r="D106" s="36"/>
      <c r="E106" s="36"/>
    </row>
    <row r="107" spans="1:11">
      <c r="A107" s="36"/>
      <c r="B107" s="36"/>
      <c r="C107" s="36"/>
      <c r="D107" s="36"/>
      <c r="E107" s="36"/>
    </row>
    <row r="108" spans="1:11">
      <c r="A108" s="36"/>
      <c r="B108" s="36"/>
      <c r="C108" s="36"/>
      <c r="D108" s="36"/>
      <c r="E108" s="39"/>
    </row>
    <row r="109" spans="1:11">
      <c r="A109" s="36"/>
      <c r="B109" s="36"/>
      <c r="C109" s="36"/>
      <c r="D109" s="36"/>
      <c r="E109" s="39"/>
    </row>
    <row r="110" spans="1:11">
      <c r="A110" s="36"/>
      <c r="B110" s="36"/>
      <c r="C110" s="36"/>
      <c r="D110" s="36"/>
      <c r="E110" s="38"/>
    </row>
    <row r="111" spans="1:11">
      <c r="A111" s="36"/>
      <c r="B111" s="36"/>
      <c r="C111" s="36"/>
      <c r="D111" s="36"/>
      <c r="E111" s="38"/>
    </row>
    <row r="112" spans="1:11">
      <c r="A112" s="36"/>
      <c r="B112" s="36"/>
      <c r="C112" s="36"/>
      <c r="D112" s="36"/>
      <c r="E112" s="36"/>
    </row>
    <row r="113" spans="1:6">
      <c r="A113" s="36"/>
      <c r="B113" s="36"/>
      <c r="C113" s="36"/>
      <c r="D113" s="36"/>
      <c r="E113" s="36"/>
    </row>
    <row r="114" spans="1:6">
      <c r="A114" s="36"/>
      <c r="B114" s="36"/>
      <c r="C114" s="36"/>
      <c r="D114" s="36"/>
      <c r="E114" s="36"/>
    </row>
    <row r="115" spans="1:6">
      <c r="A115" s="36"/>
      <c r="B115" s="36"/>
      <c r="C115" s="36"/>
      <c r="D115" s="42"/>
      <c r="E115" s="36"/>
    </row>
    <row r="116" spans="1:6">
      <c r="A116" s="36"/>
      <c r="B116" s="36"/>
      <c r="C116" s="36"/>
      <c r="D116" s="42"/>
      <c r="E116" s="36"/>
      <c r="F116" s="43"/>
    </row>
    <row r="117" spans="1:6">
      <c r="A117" s="36"/>
      <c r="B117" s="36"/>
      <c r="C117" s="36"/>
      <c r="D117" s="36"/>
      <c r="E117" s="36"/>
    </row>
    <row r="118" spans="1:6">
      <c r="A118" s="40"/>
      <c r="B118" s="36"/>
      <c r="C118" s="36"/>
      <c r="D118" s="36"/>
      <c r="E118" s="36"/>
    </row>
    <row r="119" spans="1:6">
      <c r="A119" s="44"/>
      <c r="B119" s="44"/>
      <c r="C119" s="42"/>
      <c r="D119" s="36"/>
      <c r="E119" s="36"/>
    </row>
    <row r="120" spans="1:6">
      <c r="A120" s="44"/>
      <c r="B120" s="44"/>
      <c r="C120" s="36"/>
      <c r="D120" s="36"/>
      <c r="E120" s="36"/>
    </row>
    <row r="121" spans="1:6">
      <c r="A121" s="36"/>
      <c r="B121" s="36"/>
      <c r="C121" s="36"/>
      <c r="D121" s="36"/>
      <c r="E121" s="36"/>
      <c r="F121" s="45"/>
    </row>
    <row r="122" spans="1:6">
      <c r="A122" s="36"/>
      <c r="B122" s="36"/>
      <c r="C122" s="36"/>
      <c r="D122" s="36"/>
      <c r="E122" s="38"/>
      <c r="F122" s="45"/>
    </row>
    <row r="123" spans="1:6">
      <c r="A123" s="36"/>
      <c r="B123" s="36"/>
      <c r="C123" s="36"/>
      <c r="D123" s="36"/>
      <c r="E123" s="38"/>
    </row>
    <row r="124" spans="1:6">
      <c r="A124" s="46"/>
      <c r="B124" s="46"/>
      <c r="C124" s="46"/>
      <c r="D124" s="42"/>
      <c r="E124" s="36"/>
    </row>
    <row r="125" spans="1:6">
      <c r="A125" s="47"/>
      <c r="B125" s="46"/>
      <c r="C125" s="46"/>
      <c r="D125" s="42"/>
      <c r="E125" s="36"/>
    </row>
    <row r="126" spans="1:6">
      <c r="A126" s="36"/>
      <c r="B126" s="40"/>
      <c r="C126" s="36"/>
      <c r="D126" s="36"/>
      <c r="E126" s="36"/>
    </row>
    <row r="127" spans="1:6">
      <c r="A127" s="36"/>
      <c r="B127" s="40"/>
      <c r="C127" s="36"/>
      <c r="D127" s="36"/>
      <c r="E127" s="36"/>
    </row>
    <row r="128" spans="1:6">
      <c r="A128" s="36"/>
      <c r="B128" s="36"/>
      <c r="C128" s="36"/>
      <c r="D128" s="36"/>
      <c r="E128" s="48"/>
    </row>
    <row r="129" spans="1:6">
      <c r="A129" s="36"/>
      <c r="B129" s="36"/>
      <c r="C129" s="36"/>
      <c r="D129" s="36"/>
      <c r="E129" s="36"/>
      <c r="F129"/>
    </row>
    <row r="130" spans="1:6">
      <c r="A130" s="36"/>
      <c r="B130" s="36"/>
      <c r="C130" s="36"/>
      <c r="D130" s="36"/>
      <c r="E130" s="36"/>
      <c r="F130"/>
    </row>
    <row r="131" spans="1:6">
      <c r="A131" s="36"/>
      <c r="B131" s="36"/>
      <c r="C131" s="36"/>
      <c r="D131" s="36"/>
      <c r="E131" s="36"/>
      <c r="F131"/>
    </row>
    <row r="132" spans="1:6">
      <c r="A132" s="36"/>
      <c r="B132" s="36"/>
      <c r="C132" s="36"/>
      <c r="D132" s="36"/>
      <c r="E132" s="36"/>
      <c r="F132"/>
    </row>
    <row r="133" spans="1:6">
      <c r="A133" s="36"/>
      <c r="B133" s="36"/>
      <c r="C133" s="36"/>
      <c r="D133" s="36"/>
      <c r="E133" s="38"/>
      <c r="F133"/>
    </row>
    <row r="134" spans="1:6">
      <c r="A134" s="36"/>
      <c r="B134" s="36"/>
      <c r="C134" s="36"/>
      <c r="D134" s="36"/>
      <c r="E134" s="38"/>
      <c r="F134"/>
    </row>
  </sheetData>
  <mergeCells count="2">
    <mergeCell ref="A1:F1"/>
    <mergeCell ref="A72:E72"/>
  </mergeCells>
  <pageMargins left="0.7" right="0.7" top="0.75" bottom="0.75" header="0.3" footer="0.3"/>
  <pageSetup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0974-9689-4F22-97B8-F10D1F55BA08}">
  <sheetPr>
    <pageSetUpPr fitToPage="1"/>
  </sheetPr>
  <dimension ref="A1:K86"/>
  <sheetViews>
    <sheetView view="pageBreakPreview" topLeftCell="A11" zoomScaleNormal="85" zoomScaleSheetLayoutView="100" workbookViewId="0">
      <selection activeCell="F26" sqref="F26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362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85">
        <v>0.54647999999999997</v>
      </c>
      <c r="B3" s="85">
        <v>123.0295149</v>
      </c>
      <c r="C3" s="57" t="s">
        <v>6</v>
      </c>
      <c r="D3" s="85" t="s">
        <v>55</v>
      </c>
      <c r="E3" s="87" t="s">
        <v>366</v>
      </c>
      <c r="F3" s="85" t="s">
        <v>369</v>
      </c>
    </row>
    <row r="4" spans="1:11">
      <c r="A4" s="86">
        <v>0.54647299999999999</v>
      </c>
      <c r="B4" s="86">
        <v>123.02924299999999</v>
      </c>
      <c r="C4" s="57" t="s">
        <v>6</v>
      </c>
      <c r="D4" s="86" t="s">
        <v>37</v>
      </c>
      <c r="E4" s="88" t="s">
        <v>38</v>
      </c>
      <c r="F4" s="86" t="s">
        <v>369</v>
      </c>
    </row>
    <row r="5" spans="1:11">
      <c r="A5" s="85">
        <v>0.54659599999999997</v>
      </c>
      <c r="B5" s="85">
        <v>123.028065</v>
      </c>
      <c r="C5" s="57" t="s">
        <v>6</v>
      </c>
      <c r="D5" s="85" t="s">
        <v>55</v>
      </c>
      <c r="E5" s="87" t="s">
        <v>366</v>
      </c>
      <c r="F5" s="85" t="s">
        <v>369</v>
      </c>
    </row>
    <row r="6" spans="1:11">
      <c r="A6" s="86">
        <v>0.54659000000000002</v>
      </c>
      <c r="B6" s="86">
        <v>123.027726</v>
      </c>
      <c r="C6" s="57" t="s">
        <v>6</v>
      </c>
      <c r="D6" s="86" t="s">
        <v>37</v>
      </c>
      <c r="E6" s="88" t="s">
        <v>38</v>
      </c>
      <c r="F6" s="86" t="s">
        <v>369</v>
      </c>
    </row>
    <row r="7" spans="1:11" ht="27.6">
      <c r="A7" s="85">
        <v>0.54651300000000003</v>
      </c>
      <c r="B7" s="85">
        <v>123.0277183</v>
      </c>
      <c r="C7" s="57" t="s">
        <v>6</v>
      </c>
      <c r="D7" s="85" t="s">
        <v>57</v>
      </c>
      <c r="E7" s="87" t="s">
        <v>58</v>
      </c>
      <c r="F7" s="85" t="s">
        <v>369</v>
      </c>
    </row>
    <row r="8" spans="1:11">
      <c r="A8" s="86">
        <v>0.54650900000000002</v>
      </c>
      <c r="B8" s="86">
        <v>123.027655</v>
      </c>
      <c r="C8" s="57" t="s">
        <v>6</v>
      </c>
      <c r="D8" s="86" t="s">
        <v>363</v>
      </c>
      <c r="E8" s="88" t="s">
        <v>367</v>
      </c>
      <c r="F8" s="86" t="s">
        <v>369</v>
      </c>
    </row>
    <row r="9" spans="1:11">
      <c r="A9" s="85">
        <v>0.54654599999999998</v>
      </c>
      <c r="B9" s="85">
        <v>123.027196</v>
      </c>
      <c r="C9" s="57" t="s">
        <v>6</v>
      </c>
      <c r="D9" s="85" t="s">
        <v>44</v>
      </c>
      <c r="E9" s="87" t="s">
        <v>46</v>
      </c>
      <c r="F9" s="85" t="s">
        <v>370</v>
      </c>
    </row>
    <row r="10" spans="1:11" ht="27.6">
      <c r="A10" s="86">
        <v>0.54657999999999995</v>
      </c>
      <c r="B10" s="86">
        <v>123.02709299999999</v>
      </c>
      <c r="C10" s="57" t="s">
        <v>6</v>
      </c>
      <c r="D10" s="85" t="s">
        <v>57</v>
      </c>
      <c r="E10" s="88" t="s">
        <v>58</v>
      </c>
      <c r="F10" s="86" t="s">
        <v>369</v>
      </c>
    </row>
    <row r="11" spans="1:11">
      <c r="A11" s="85">
        <v>0.54713999999999996</v>
      </c>
      <c r="B11" s="85">
        <v>123.0262216</v>
      </c>
      <c r="C11" s="57" t="s">
        <v>6</v>
      </c>
      <c r="D11" s="85" t="s">
        <v>14</v>
      </c>
      <c r="E11" s="87" t="s">
        <v>45</v>
      </c>
      <c r="F11" s="85" t="s">
        <v>370</v>
      </c>
    </row>
    <row r="12" spans="1:11">
      <c r="A12" s="86">
        <v>0.54786489999999999</v>
      </c>
      <c r="B12" s="86">
        <v>123.02213999999999</v>
      </c>
      <c r="C12" s="57" t="s">
        <v>6</v>
      </c>
      <c r="D12" s="86" t="s">
        <v>37</v>
      </c>
      <c r="E12" s="88" t="s">
        <v>38</v>
      </c>
      <c r="F12" s="86" t="s">
        <v>370</v>
      </c>
    </row>
    <row r="13" spans="1:11">
      <c r="A13" s="85">
        <v>0.54745600000000005</v>
      </c>
      <c r="B13" s="85">
        <v>123.022009</v>
      </c>
      <c r="C13" s="57" t="s">
        <v>6</v>
      </c>
      <c r="D13" s="86" t="s">
        <v>37</v>
      </c>
      <c r="E13" s="87" t="s">
        <v>38</v>
      </c>
      <c r="F13" s="85" t="s">
        <v>370</v>
      </c>
    </row>
    <row r="14" spans="1:11">
      <c r="A14" s="86">
        <v>0.54723599999999994</v>
      </c>
      <c r="B14" s="86">
        <v>123.0216983</v>
      </c>
      <c r="C14" s="57" t="s">
        <v>6</v>
      </c>
      <c r="D14" s="86" t="s">
        <v>37</v>
      </c>
      <c r="E14" s="88" t="s">
        <v>38</v>
      </c>
      <c r="F14" s="86" t="s">
        <v>370</v>
      </c>
    </row>
    <row r="15" spans="1:11">
      <c r="A15" s="85">
        <v>0.54686159999999995</v>
      </c>
      <c r="B15" s="85">
        <v>123.0223483</v>
      </c>
      <c r="C15" s="57" t="s">
        <v>6</v>
      </c>
      <c r="D15" s="85" t="s">
        <v>39</v>
      </c>
      <c r="E15" s="87" t="s">
        <v>40</v>
      </c>
      <c r="F15" s="85" t="s">
        <v>370</v>
      </c>
    </row>
    <row r="16" spans="1:11">
      <c r="A16" s="86">
        <v>0.54791500000000004</v>
      </c>
      <c r="B16" s="86">
        <v>123.01327000000001</v>
      </c>
      <c r="C16" s="57" t="s">
        <v>6</v>
      </c>
      <c r="D16" s="86" t="s">
        <v>12</v>
      </c>
      <c r="E16" s="88" t="s">
        <v>73</v>
      </c>
      <c r="F16" s="86" t="s">
        <v>369</v>
      </c>
    </row>
    <row r="17" spans="1:6">
      <c r="A17" s="85">
        <v>0.54991299999999999</v>
      </c>
      <c r="B17" s="85">
        <v>123.013233</v>
      </c>
      <c r="C17" s="57" t="s">
        <v>6</v>
      </c>
      <c r="D17" s="85" t="s">
        <v>230</v>
      </c>
      <c r="E17" s="87" t="s">
        <v>31</v>
      </c>
      <c r="F17" s="85" t="s">
        <v>369</v>
      </c>
    </row>
    <row r="18" spans="1:6">
      <c r="A18" s="86">
        <v>0.54991299999999999</v>
      </c>
      <c r="B18" s="86">
        <v>123.013233</v>
      </c>
      <c r="C18" s="57" t="s">
        <v>6</v>
      </c>
      <c r="D18" s="85" t="s">
        <v>230</v>
      </c>
      <c r="E18" s="88" t="s">
        <v>31</v>
      </c>
      <c r="F18" s="86" t="s">
        <v>369</v>
      </c>
    </row>
    <row r="19" spans="1:6">
      <c r="A19" s="85">
        <v>0.54999299999999995</v>
      </c>
      <c r="B19" s="85">
        <v>123.013035</v>
      </c>
      <c r="C19" s="57" t="s">
        <v>6</v>
      </c>
      <c r="D19" s="85" t="s">
        <v>20</v>
      </c>
      <c r="E19" s="87" t="s">
        <v>67</v>
      </c>
      <c r="F19" s="85" t="s">
        <v>369</v>
      </c>
    </row>
    <row r="20" spans="1:6">
      <c r="A20" s="86">
        <v>0.55038600000000004</v>
      </c>
      <c r="B20" s="86">
        <v>123.0066516</v>
      </c>
      <c r="C20" s="86" t="s">
        <v>71</v>
      </c>
      <c r="D20" s="86" t="s">
        <v>71</v>
      </c>
      <c r="E20" s="88" t="s">
        <v>71</v>
      </c>
      <c r="F20" s="86" t="s">
        <v>369</v>
      </c>
    </row>
    <row r="21" spans="1:6">
      <c r="A21" s="85">
        <v>0.55013299999999998</v>
      </c>
      <c r="B21" s="85">
        <v>123.00569833</v>
      </c>
      <c r="C21" s="85" t="s">
        <v>71</v>
      </c>
      <c r="D21" s="85" t="s">
        <v>71</v>
      </c>
      <c r="E21" s="87" t="s">
        <v>71</v>
      </c>
      <c r="F21" s="85" t="s">
        <v>369</v>
      </c>
    </row>
    <row r="22" spans="1:6">
      <c r="A22" s="86">
        <v>0.55098659999999999</v>
      </c>
      <c r="B22" s="86">
        <v>123.0014766</v>
      </c>
      <c r="C22" s="57" t="s">
        <v>6</v>
      </c>
      <c r="D22" s="86" t="s">
        <v>166</v>
      </c>
      <c r="E22" s="88" t="s">
        <v>167</v>
      </c>
      <c r="F22" s="86" t="s">
        <v>371</v>
      </c>
    </row>
    <row r="23" spans="1:6">
      <c r="A23" s="85">
        <v>0.55026900000000001</v>
      </c>
      <c r="B23" s="85">
        <v>123.000486</v>
      </c>
      <c r="C23" s="57" t="s">
        <v>6</v>
      </c>
      <c r="D23" s="85" t="s">
        <v>20</v>
      </c>
      <c r="E23" s="87" t="s">
        <v>67</v>
      </c>
      <c r="F23" s="85" t="s">
        <v>370</v>
      </c>
    </row>
    <row r="24" spans="1:6">
      <c r="A24" s="86">
        <v>0.54984829999999996</v>
      </c>
      <c r="B24" s="86">
        <v>122.99987830000001</v>
      </c>
      <c r="C24" s="57" t="s">
        <v>6</v>
      </c>
      <c r="D24" s="86" t="s">
        <v>12</v>
      </c>
      <c r="E24" s="88" t="s">
        <v>73</v>
      </c>
      <c r="F24" s="86" t="s">
        <v>369</v>
      </c>
    </row>
    <row r="25" spans="1:6">
      <c r="A25" s="85">
        <v>0.55104600000000004</v>
      </c>
      <c r="B25" s="85">
        <v>122.99699</v>
      </c>
      <c r="C25" s="57" t="s">
        <v>6</v>
      </c>
      <c r="D25" s="85" t="s">
        <v>14</v>
      </c>
      <c r="E25" s="87" t="s">
        <v>45</v>
      </c>
      <c r="F25" s="85" t="s">
        <v>371</v>
      </c>
    </row>
    <row r="26" spans="1:6">
      <c r="A26" s="86">
        <v>0.55106489999999997</v>
      </c>
      <c r="B26" s="86">
        <v>122.997015</v>
      </c>
      <c r="C26" s="57" t="s">
        <v>6</v>
      </c>
      <c r="D26" s="86" t="s">
        <v>42</v>
      </c>
      <c r="E26" s="88" t="s">
        <v>42</v>
      </c>
      <c r="F26" s="86" t="s">
        <v>371</v>
      </c>
    </row>
    <row r="27" spans="1:6">
      <c r="A27" s="36">
        <v>0.55145160000000004</v>
      </c>
      <c r="B27" s="36">
        <v>122.997035</v>
      </c>
      <c r="C27" s="57" t="s">
        <v>6</v>
      </c>
      <c r="D27" s="86" t="s">
        <v>12</v>
      </c>
      <c r="E27" s="88" t="s">
        <v>73</v>
      </c>
      <c r="F27" s="63" t="s">
        <v>369</v>
      </c>
    </row>
    <row r="28" spans="1:6">
      <c r="A28" s="65"/>
      <c r="B28" s="65"/>
      <c r="C28" s="57"/>
      <c r="D28" s="65"/>
      <c r="E28" s="61"/>
      <c r="F28" s="65"/>
    </row>
    <row r="29" spans="1:6">
      <c r="A29" s="65"/>
      <c r="B29" s="65"/>
      <c r="C29" s="57"/>
      <c r="D29" s="65"/>
      <c r="E29" s="61"/>
      <c r="F29" s="65"/>
    </row>
    <row r="30" spans="1:6">
      <c r="A30" s="65"/>
      <c r="B30" s="65"/>
      <c r="C30" s="57"/>
      <c r="D30" s="65"/>
      <c r="E30" s="61"/>
      <c r="F30" s="65"/>
    </row>
    <row r="31" spans="1:6">
      <c r="A31" s="65"/>
      <c r="B31" s="65"/>
      <c r="C31" s="57"/>
      <c r="D31" s="65"/>
      <c r="E31" s="61"/>
      <c r="F31" s="65"/>
    </row>
    <row r="32" spans="1:6">
      <c r="A32" s="65"/>
      <c r="B32" s="65"/>
      <c r="C32" s="57"/>
      <c r="D32" s="65"/>
      <c r="E32" s="61"/>
      <c r="F32" s="65"/>
    </row>
    <row r="33" spans="1:6">
      <c r="A33" s="65"/>
      <c r="B33" s="65"/>
      <c r="C33" s="57"/>
      <c r="D33" s="65"/>
      <c r="E33" s="61"/>
      <c r="F33" s="65"/>
    </row>
    <row r="34" spans="1:6">
      <c r="A34" s="65"/>
      <c r="B34" s="65"/>
      <c r="C34" s="57"/>
      <c r="D34" s="65"/>
      <c r="E34" s="61"/>
      <c r="F34" s="65"/>
    </row>
    <row r="35" spans="1:6">
      <c r="A35" s="65"/>
      <c r="B35" s="65"/>
      <c r="C35" s="57"/>
      <c r="D35" s="65"/>
      <c r="E35" s="61"/>
      <c r="F35" s="65"/>
    </row>
    <row r="36" spans="1:6">
      <c r="A36" s="65"/>
      <c r="B36" s="65"/>
      <c r="C36" s="57"/>
      <c r="D36" s="65"/>
      <c r="E36" s="61"/>
      <c r="F36" s="65"/>
    </row>
    <row r="37" spans="1:6">
      <c r="A37" s="65"/>
      <c r="B37" s="65"/>
      <c r="C37" s="57"/>
      <c r="D37" s="65"/>
      <c r="E37" s="61"/>
      <c r="F37" s="65"/>
    </row>
    <row r="38" spans="1:6">
      <c r="A38" s="65"/>
      <c r="B38" s="65"/>
      <c r="C38" s="57"/>
      <c r="D38" s="65"/>
      <c r="E38" s="61"/>
      <c r="F38" s="65"/>
    </row>
    <row r="39" spans="1:6">
      <c r="A39" s="65"/>
      <c r="B39" s="65"/>
      <c r="C39" s="57"/>
      <c r="D39" s="65"/>
      <c r="E39" s="61"/>
      <c r="F39" s="65"/>
    </row>
    <row r="40" spans="1:6">
      <c r="A40" s="65"/>
      <c r="B40" s="65"/>
      <c r="C40" s="57"/>
      <c r="D40" s="65"/>
      <c r="E40" s="61"/>
      <c r="F40" s="65"/>
    </row>
    <row r="41" spans="1:6">
      <c r="A41" s="65"/>
      <c r="B41" s="65"/>
      <c r="C41" s="57"/>
      <c r="D41" s="65"/>
      <c r="E41" s="61"/>
      <c r="F41" s="65"/>
    </row>
    <row r="42" spans="1:6">
      <c r="A42" s="65"/>
      <c r="B42" s="65"/>
      <c r="C42" s="57"/>
      <c r="D42" s="65"/>
      <c r="E42" s="61"/>
      <c r="F42" s="65"/>
    </row>
    <row r="43" spans="1:6">
      <c r="A43" s="65"/>
      <c r="B43" s="65"/>
      <c r="C43" s="57"/>
      <c r="D43" s="65"/>
      <c r="E43" s="61"/>
      <c r="F43" s="65"/>
    </row>
    <row r="44" spans="1:6">
      <c r="A44" s="65"/>
      <c r="B44" s="65"/>
      <c r="C44" s="57"/>
      <c r="D44" s="65"/>
      <c r="E44" s="61"/>
      <c r="F44" s="65"/>
    </row>
    <row r="45" spans="1:6">
      <c r="A45" s="65"/>
      <c r="B45" s="65"/>
      <c r="C45" s="57"/>
      <c r="D45" s="65"/>
      <c r="E45" s="61"/>
      <c r="F45" s="65"/>
    </row>
    <row r="46" spans="1:6">
      <c r="A46" s="65"/>
      <c r="B46" s="65"/>
      <c r="C46" s="57"/>
      <c r="D46" s="65"/>
      <c r="E46" s="61"/>
      <c r="F46" s="65"/>
    </row>
    <row r="47" spans="1:6">
      <c r="A47" s="65"/>
      <c r="B47" s="65"/>
      <c r="C47" s="57"/>
      <c r="D47" s="65"/>
      <c r="E47" s="61"/>
      <c r="F47" s="65"/>
    </row>
    <row r="48" spans="1:6">
      <c r="A48" s="65"/>
      <c r="B48" s="65"/>
      <c r="C48" s="57"/>
      <c r="D48" s="65"/>
      <c r="E48" s="61"/>
      <c r="F48" s="65"/>
    </row>
    <row r="49" spans="1:6">
      <c r="A49" s="65"/>
      <c r="B49" s="65"/>
      <c r="C49" s="57"/>
      <c r="D49" s="65"/>
      <c r="E49" s="61"/>
      <c r="F49" s="65"/>
    </row>
    <row r="50" spans="1:6">
      <c r="A50" s="65"/>
      <c r="B50" s="65"/>
      <c r="C50" s="57"/>
      <c r="D50" s="65"/>
      <c r="E50" s="61"/>
      <c r="F50" s="65"/>
    </row>
    <row r="51" spans="1:6">
      <c r="A51" s="65"/>
      <c r="B51" s="65"/>
      <c r="C51" s="57"/>
      <c r="D51" s="65"/>
      <c r="E51" s="61"/>
      <c r="F51" s="65"/>
    </row>
    <row r="52" spans="1:6">
      <c r="A52" s="65"/>
      <c r="B52" s="65"/>
      <c r="C52" s="57"/>
      <c r="D52" s="65"/>
      <c r="E52" s="61"/>
      <c r="F52" s="65"/>
    </row>
    <row r="53" spans="1:6">
      <c r="A53" s="65"/>
      <c r="B53" s="65"/>
      <c r="C53" s="57"/>
      <c r="D53" s="65"/>
      <c r="E53" s="61"/>
      <c r="F53" s="65"/>
    </row>
    <row r="54" spans="1:6">
      <c r="A54" s="65"/>
      <c r="B54" s="65"/>
      <c r="C54" s="57"/>
      <c r="D54" s="65"/>
      <c r="E54" s="61"/>
      <c r="F54" s="65"/>
    </row>
    <row r="55" spans="1:6">
      <c r="A55" s="65"/>
      <c r="B55" s="65"/>
      <c r="C55" s="57"/>
      <c r="D55" s="65"/>
      <c r="E55" s="61"/>
      <c r="F55" s="65"/>
    </row>
    <row r="56" spans="1:6">
      <c r="A56" s="65"/>
      <c r="B56" s="65"/>
      <c r="C56" s="57"/>
      <c r="D56" s="65"/>
      <c r="E56" s="61"/>
      <c r="F56" s="65"/>
    </row>
    <row r="57" spans="1:6">
      <c r="A57" s="65"/>
      <c r="B57" s="65"/>
      <c r="C57" s="57"/>
      <c r="D57" s="65"/>
      <c r="E57" s="61"/>
      <c r="F57" s="65"/>
    </row>
    <row r="58" spans="1:6">
      <c r="A58" s="65"/>
      <c r="B58" s="65"/>
      <c r="C58" s="57"/>
      <c r="D58" s="65"/>
      <c r="E58" s="61"/>
      <c r="F58" s="65"/>
    </row>
    <row r="59" spans="1:6">
      <c r="A59" s="65"/>
      <c r="B59" s="65"/>
      <c r="C59" s="57"/>
      <c r="D59" s="65"/>
      <c r="E59" s="61"/>
      <c r="F59" s="65"/>
    </row>
    <row r="60" spans="1:6">
      <c r="A60" s="65"/>
      <c r="B60" s="65"/>
      <c r="C60" s="57"/>
      <c r="D60" s="65"/>
      <c r="E60" s="61"/>
      <c r="F60" s="65"/>
    </row>
    <row r="61" spans="1:6">
      <c r="A61" s="65"/>
      <c r="B61" s="65"/>
      <c r="C61" s="57"/>
      <c r="D61" s="65"/>
      <c r="E61" s="61"/>
      <c r="F61" s="65"/>
    </row>
    <row r="62" spans="1:6">
      <c r="A62" s="65"/>
      <c r="B62" s="65"/>
      <c r="C62" s="57"/>
      <c r="D62" s="65"/>
      <c r="E62" s="61"/>
      <c r="F62" s="65"/>
    </row>
    <row r="63" spans="1:6">
      <c r="A63" s="65"/>
      <c r="B63" s="65"/>
      <c r="C63" s="57"/>
      <c r="D63" s="65"/>
      <c r="E63" s="61"/>
      <c r="F63" s="65"/>
    </row>
    <row r="64" spans="1:6">
      <c r="A64" s="65"/>
      <c r="B64" s="65"/>
      <c r="C64" s="57"/>
      <c r="D64" s="65"/>
      <c r="E64" s="61"/>
      <c r="F64" s="65"/>
    </row>
    <row r="65" spans="1:6">
      <c r="A65" s="65"/>
      <c r="B65" s="65"/>
      <c r="C65" s="57"/>
      <c r="D65" s="65"/>
      <c r="E65" s="61"/>
      <c r="F65" s="65"/>
    </row>
    <row r="66" spans="1:6">
      <c r="A66" s="65"/>
      <c r="B66" s="65"/>
      <c r="C66" s="57"/>
      <c r="D66" s="65"/>
      <c r="E66" s="61"/>
      <c r="F66" s="65"/>
    </row>
    <row r="67" spans="1:6">
      <c r="A67" s="65"/>
      <c r="B67" s="65"/>
      <c r="C67" s="57"/>
      <c r="D67" s="65"/>
      <c r="E67" s="61"/>
      <c r="F67" s="65"/>
    </row>
    <row r="68" spans="1:6">
      <c r="A68" s="65"/>
      <c r="B68" s="65"/>
      <c r="C68" s="57"/>
      <c r="D68" s="65"/>
      <c r="E68" s="61"/>
      <c r="F68" s="65"/>
    </row>
    <row r="69" spans="1:6">
      <c r="A69" s="65"/>
      <c r="B69" s="65"/>
      <c r="C69" s="57"/>
      <c r="D69" s="65"/>
      <c r="E69" s="61"/>
      <c r="F69" s="65"/>
    </row>
    <row r="70" spans="1:6">
      <c r="A70" s="65"/>
      <c r="B70" s="65"/>
      <c r="C70" s="57"/>
      <c r="D70" s="65"/>
      <c r="E70" s="61"/>
      <c r="F70" s="65"/>
    </row>
    <row r="71" spans="1:6">
      <c r="A71" s="65"/>
      <c r="B71" s="65"/>
      <c r="C71" s="57"/>
      <c r="D71" s="65"/>
      <c r="E71" s="61"/>
      <c r="F71" s="65"/>
    </row>
    <row r="72" spans="1:6">
      <c r="A72" s="65"/>
      <c r="B72" s="65"/>
      <c r="C72" s="57"/>
      <c r="D72" s="65"/>
      <c r="E72" s="61"/>
      <c r="F72" s="65"/>
    </row>
    <row r="73" spans="1:6">
      <c r="A73" s="65"/>
      <c r="B73" s="65"/>
      <c r="C73" s="57"/>
      <c r="D73" s="65"/>
      <c r="E73" s="61"/>
      <c r="F73" s="65"/>
    </row>
    <row r="74" spans="1:6">
      <c r="A74" s="65"/>
      <c r="B74" s="65"/>
      <c r="C74" s="57"/>
      <c r="D74" s="65"/>
      <c r="E74" s="61"/>
      <c r="F74" s="65"/>
    </row>
    <row r="75" spans="1:6">
      <c r="A75" s="65"/>
      <c r="B75" s="65"/>
      <c r="C75" s="57"/>
      <c r="D75" s="65"/>
      <c r="E75" s="61"/>
      <c r="F75" s="65"/>
    </row>
    <row r="76" spans="1:6">
      <c r="A76" s="65"/>
      <c r="B76" s="65"/>
      <c r="C76" s="57"/>
      <c r="D76" s="65"/>
      <c r="E76" s="61"/>
      <c r="F76" s="65"/>
    </row>
    <row r="77" spans="1:6">
      <c r="A77" s="65"/>
      <c r="B77" s="65"/>
      <c r="C77" s="57"/>
      <c r="D77" s="65"/>
      <c r="E77" s="61"/>
      <c r="F77" s="65"/>
    </row>
    <row r="78" spans="1:6">
      <c r="A78" s="65"/>
      <c r="B78" s="65"/>
      <c r="C78" s="57"/>
      <c r="D78" s="65"/>
      <c r="E78" s="61"/>
      <c r="F78" s="65"/>
    </row>
    <row r="79" spans="1:6">
      <c r="A79" s="65"/>
      <c r="B79" s="65"/>
      <c r="C79" s="57"/>
      <c r="D79" s="65"/>
      <c r="E79" s="61"/>
      <c r="F79" s="65"/>
    </row>
    <row r="80" spans="1:6">
      <c r="A80" s="65"/>
      <c r="B80" s="65"/>
      <c r="C80" s="57"/>
      <c r="D80" s="65"/>
      <c r="E80" s="61"/>
      <c r="F80" s="65"/>
    </row>
    <row r="81" spans="1:6">
      <c r="A81" s="65"/>
      <c r="B81" s="65"/>
      <c r="C81" s="57"/>
      <c r="D81" s="65"/>
      <c r="E81" s="61"/>
      <c r="F81" s="65"/>
    </row>
    <row r="82" spans="1:6">
      <c r="A82" s="65"/>
      <c r="B82" s="65"/>
      <c r="C82" s="57"/>
      <c r="D82" s="65"/>
      <c r="E82" s="61"/>
      <c r="F82" s="65"/>
    </row>
    <row r="83" spans="1:6">
      <c r="A83" s="65"/>
      <c r="B83" s="65"/>
      <c r="C83" s="57"/>
      <c r="D83" s="65"/>
      <c r="E83" s="61"/>
      <c r="F83" s="65"/>
    </row>
    <row r="84" spans="1:6">
      <c r="A84" s="65"/>
      <c r="B84" s="65"/>
      <c r="C84" s="57"/>
      <c r="D84" s="65"/>
      <c r="E84" s="61"/>
      <c r="F84" s="65"/>
    </row>
    <row r="85" spans="1:6">
      <c r="A85" s="65"/>
      <c r="B85" s="65"/>
      <c r="C85" s="57"/>
      <c r="D85" s="65"/>
      <c r="E85" s="61"/>
      <c r="F85" s="65"/>
    </row>
    <row r="86" spans="1:6">
      <c r="A86" s="65"/>
      <c r="B86" s="65"/>
      <c r="C86" s="57"/>
      <c r="D86" s="65"/>
      <c r="E86" s="61"/>
      <c r="F86" s="65"/>
    </row>
  </sheetData>
  <mergeCells count="1">
    <mergeCell ref="A1:F1"/>
  </mergeCells>
  <pageMargins left="0.7" right="0.7" top="0.75" bottom="0.75" header="0.3" footer="0.3"/>
  <pageSetup scale="3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2D92-0A91-4FB5-B3EE-1094935ABE0A}">
  <sheetPr>
    <pageSetUpPr fitToPage="1"/>
  </sheetPr>
  <dimension ref="A1:F189"/>
  <sheetViews>
    <sheetView view="pageBreakPreview" topLeftCell="A51" zoomScaleNormal="100" zoomScaleSheetLayoutView="100" workbookViewId="0">
      <selection activeCell="F80" sqref="F80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6" ht="63" customHeight="1"/>
    <row r="2" spans="1:6" ht="26.4" customHeight="1">
      <c r="A2" s="121" t="s">
        <v>143</v>
      </c>
      <c r="B2" s="121"/>
      <c r="C2" s="121"/>
      <c r="D2" s="121"/>
      <c r="E2" s="121"/>
      <c r="F2" s="121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28.8">
      <c r="A4" s="14">
        <v>0.54216299999999995</v>
      </c>
      <c r="B4" s="4">
        <v>123.094356</v>
      </c>
      <c r="C4" s="5" t="s">
        <v>6</v>
      </c>
      <c r="D4" s="14" t="s">
        <v>57</v>
      </c>
      <c r="E4" s="15" t="s">
        <v>58</v>
      </c>
      <c r="F4" s="14" t="s">
        <v>59</v>
      </c>
    </row>
    <row r="5" spans="1:6">
      <c r="A5" s="5">
        <v>0.54227000000000003</v>
      </c>
      <c r="B5" s="7">
        <v>123.0943649</v>
      </c>
      <c r="C5" s="12" t="s">
        <v>6</v>
      </c>
      <c r="D5" s="14" t="s">
        <v>34</v>
      </c>
      <c r="E5" s="9" t="s">
        <v>47</v>
      </c>
      <c r="F5" s="14" t="s">
        <v>59</v>
      </c>
    </row>
    <row r="6" spans="1:6">
      <c r="A6" s="5">
        <v>0.54251000000000005</v>
      </c>
      <c r="B6" s="7">
        <v>123.094386</v>
      </c>
      <c r="C6" s="12" t="s">
        <v>6</v>
      </c>
      <c r="D6" s="14" t="s">
        <v>60</v>
      </c>
      <c r="E6" s="9" t="s">
        <v>61</v>
      </c>
      <c r="F6" s="14" t="s">
        <v>59</v>
      </c>
    </row>
    <row r="7" spans="1:6">
      <c r="A7" s="5">
        <v>0.543605</v>
      </c>
      <c r="B7" s="5">
        <v>123.0945</v>
      </c>
      <c r="C7" s="12" t="s">
        <v>6</v>
      </c>
      <c r="D7" s="12" t="s">
        <v>37</v>
      </c>
      <c r="E7" s="12" t="s">
        <v>38</v>
      </c>
      <c r="F7" s="14" t="s">
        <v>59</v>
      </c>
    </row>
    <row r="8" spans="1:6">
      <c r="A8" s="5">
        <v>0.54345500000000002</v>
      </c>
      <c r="B8" s="5">
        <v>123.094475</v>
      </c>
      <c r="C8" s="12" t="s">
        <v>6</v>
      </c>
      <c r="D8" s="12" t="s">
        <v>28</v>
      </c>
      <c r="E8" s="12" t="s">
        <v>29</v>
      </c>
      <c r="F8" s="14" t="s">
        <v>59</v>
      </c>
    </row>
    <row r="9" spans="1:6">
      <c r="A9" s="5">
        <v>0.54433160000000003</v>
      </c>
      <c r="B9" s="5">
        <v>123.094555</v>
      </c>
      <c r="C9" s="12" t="s">
        <v>6</v>
      </c>
      <c r="D9" s="12" t="s">
        <v>28</v>
      </c>
      <c r="E9" s="12" t="s">
        <v>29</v>
      </c>
      <c r="F9" s="14" t="s">
        <v>62</v>
      </c>
    </row>
    <row r="10" spans="1:6">
      <c r="A10" s="5">
        <v>0.54461000000000004</v>
      </c>
      <c r="B10" s="5">
        <v>123.09459</v>
      </c>
      <c r="C10" s="12" t="s">
        <v>6</v>
      </c>
      <c r="D10" s="12" t="s">
        <v>37</v>
      </c>
      <c r="E10" s="12" t="s">
        <v>38</v>
      </c>
      <c r="F10" s="14" t="s">
        <v>62</v>
      </c>
    </row>
    <row r="11" spans="1:6">
      <c r="A11" s="5">
        <v>0.54581299999999999</v>
      </c>
      <c r="B11" s="5">
        <v>123.094689</v>
      </c>
      <c r="C11" s="12" t="s">
        <v>6</v>
      </c>
      <c r="D11" s="14" t="s">
        <v>55</v>
      </c>
      <c r="E11" s="14" t="s">
        <v>56</v>
      </c>
      <c r="F11" s="14" t="s">
        <v>59</v>
      </c>
    </row>
    <row r="12" spans="1:6">
      <c r="A12" s="5">
        <v>0.54667160000000004</v>
      </c>
      <c r="B12" s="5">
        <v>123.094776</v>
      </c>
      <c r="C12" s="12" t="s">
        <v>6</v>
      </c>
      <c r="D12" s="14" t="s">
        <v>55</v>
      </c>
      <c r="E12" s="14" t="s">
        <v>56</v>
      </c>
      <c r="F12" s="14" t="s">
        <v>59</v>
      </c>
    </row>
    <row r="13" spans="1:6">
      <c r="A13" s="5">
        <v>0.55074599999999996</v>
      </c>
      <c r="B13" s="5">
        <v>123.095116</v>
      </c>
      <c r="C13" s="12" t="s">
        <v>6</v>
      </c>
      <c r="D13" s="14" t="s">
        <v>55</v>
      </c>
      <c r="E13" s="14" t="s">
        <v>56</v>
      </c>
      <c r="F13" s="14" t="s">
        <v>59</v>
      </c>
    </row>
    <row r="14" spans="1:6">
      <c r="A14" s="5">
        <v>0.55184500000000003</v>
      </c>
      <c r="B14" s="5">
        <v>123.09523</v>
      </c>
      <c r="C14" s="12" t="s">
        <v>6</v>
      </c>
      <c r="D14" s="14" t="s">
        <v>55</v>
      </c>
      <c r="E14" s="14" t="s">
        <v>56</v>
      </c>
      <c r="F14" s="14" t="s">
        <v>59</v>
      </c>
    </row>
    <row r="15" spans="1:6">
      <c r="A15" s="5">
        <v>0.55262500000000003</v>
      </c>
      <c r="B15" s="5">
        <v>123.0953016</v>
      </c>
      <c r="C15" s="12" t="s">
        <v>6</v>
      </c>
      <c r="D15" s="14" t="s">
        <v>39</v>
      </c>
      <c r="E15" s="14" t="s">
        <v>40</v>
      </c>
      <c r="F15" s="14" t="s">
        <v>62</v>
      </c>
    </row>
    <row r="16" spans="1:6">
      <c r="A16" s="5">
        <v>0.55186599999999997</v>
      </c>
      <c r="B16" s="5">
        <v>123.09529000000001</v>
      </c>
      <c r="C16" s="12" t="s">
        <v>6</v>
      </c>
      <c r="D16" s="14" t="s">
        <v>55</v>
      </c>
      <c r="E16" s="14" t="s">
        <v>56</v>
      </c>
      <c r="F16" s="14" t="s">
        <v>59</v>
      </c>
    </row>
    <row r="17" spans="1:6">
      <c r="A17" s="5">
        <v>0.55081199999999997</v>
      </c>
      <c r="B17" s="5">
        <v>123.095116</v>
      </c>
      <c r="C17" s="12" t="s">
        <v>6</v>
      </c>
      <c r="D17" s="14" t="s">
        <v>55</v>
      </c>
      <c r="E17" s="14" t="s">
        <v>56</v>
      </c>
      <c r="F17" s="14" t="s">
        <v>59</v>
      </c>
    </row>
    <row r="18" spans="1:6">
      <c r="A18" s="5">
        <v>0.55213000000000001</v>
      </c>
      <c r="B18" s="5">
        <v>123.0953183</v>
      </c>
      <c r="C18" s="12" t="s">
        <v>6</v>
      </c>
      <c r="D18" s="14" t="s">
        <v>65</v>
      </c>
      <c r="E18" s="14" t="s">
        <v>66</v>
      </c>
      <c r="F18" s="14" t="s">
        <v>62</v>
      </c>
    </row>
    <row r="19" spans="1:6">
      <c r="A19" s="5">
        <v>0.55420999999999998</v>
      </c>
      <c r="B19" s="5">
        <v>123.09546159999999</v>
      </c>
      <c r="C19" s="12" t="s">
        <v>6</v>
      </c>
      <c r="D19" s="12" t="s">
        <v>37</v>
      </c>
      <c r="E19" s="12" t="s">
        <v>38</v>
      </c>
      <c r="F19" s="14" t="s">
        <v>59</v>
      </c>
    </row>
    <row r="20" spans="1:6">
      <c r="A20" s="5">
        <v>0.55475830000000004</v>
      </c>
      <c r="B20" s="5">
        <v>123.095623</v>
      </c>
      <c r="C20" s="12" t="s">
        <v>6</v>
      </c>
      <c r="D20" s="12" t="s">
        <v>37</v>
      </c>
      <c r="E20" s="12" t="s">
        <v>38</v>
      </c>
      <c r="F20" s="14" t="s">
        <v>59</v>
      </c>
    </row>
    <row r="21" spans="1:6">
      <c r="A21" s="5">
        <v>0.55857829999999997</v>
      </c>
      <c r="B21" s="5">
        <v>123.09684900000001</v>
      </c>
      <c r="C21" s="12" t="s">
        <v>6</v>
      </c>
      <c r="D21" s="12" t="s">
        <v>37</v>
      </c>
      <c r="E21" s="12" t="s">
        <v>38</v>
      </c>
      <c r="F21" s="14" t="s">
        <v>59</v>
      </c>
    </row>
    <row r="22" spans="1:6">
      <c r="A22" s="5">
        <v>0.55902830000000003</v>
      </c>
      <c r="B22" s="5">
        <v>123.09699500000001</v>
      </c>
      <c r="C22" s="12" t="s">
        <v>6</v>
      </c>
      <c r="D22" s="14" t="s">
        <v>20</v>
      </c>
      <c r="E22" s="14" t="s">
        <v>67</v>
      </c>
      <c r="F22" s="14" t="s">
        <v>62</v>
      </c>
    </row>
    <row r="23" spans="1:6">
      <c r="A23" s="5">
        <v>0.559446</v>
      </c>
      <c r="B23" s="5">
        <v>123.09714</v>
      </c>
      <c r="C23" s="12" t="s">
        <v>6</v>
      </c>
      <c r="D23" s="12" t="s">
        <v>37</v>
      </c>
      <c r="E23" s="12" t="s">
        <v>38</v>
      </c>
      <c r="F23" s="14" t="s">
        <v>59</v>
      </c>
    </row>
    <row r="24" spans="1:6">
      <c r="A24" s="5">
        <v>0.56009299999999995</v>
      </c>
      <c r="B24" s="5">
        <v>123.097399</v>
      </c>
      <c r="C24" s="12" t="s">
        <v>6</v>
      </c>
      <c r="D24" s="14" t="s">
        <v>55</v>
      </c>
      <c r="E24" s="14" t="s">
        <v>56</v>
      </c>
      <c r="F24" s="14" t="s">
        <v>59</v>
      </c>
    </row>
    <row r="25" spans="1:6">
      <c r="A25" s="5">
        <v>0.56080600000000003</v>
      </c>
      <c r="B25" s="5">
        <v>123.09783299999999</v>
      </c>
      <c r="C25" s="12" t="s">
        <v>6</v>
      </c>
      <c r="D25" s="14" t="s">
        <v>55</v>
      </c>
      <c r="E25" s="14" t="s">
        <v>56</v>
      </c>
      <c r="F25" s="14" t="s">
        <v>59</v>
      </c>
    </row>
    <row r="26" spans="1:6">
      <c r="A26" s="5">
        <v>0.56080600000000003</v>
      </c>
      <c r="B26" s="5">
        <v>123.09783299999999</v>
      </c>
      <c r="C26" s="12" t="s">
        <v>6</v>
      </c>
      <c r="D26" s="14" t="s">
        <v>39</v>
      </c>
      <c r="E26" s="14" t="s">
        <v>40</v>
      </c>
      <c r="F26" s="14" t="s">
        <v>59</v>
      </c>
    </row>
    <row r="27" spans="1:6">
      <c r="A27" s="5">
        <v>0.56137000000000004</v>
      </c>
      <c r="B27" s="5">
        <v>123.09819899999999</v>
      </c>
      <c r="C27" s="14" t="s">
        <v>41</v>
      </c>
      <c r="D27" s="14" t="s">
        <v>42</v>
      </c>
      <c r="E27" s="14" t="s">
        <v>68</v>
      </c>
      <c r="F27" s="14" t="s">
        <v>69</v>
      </c>
    </row>
    <row r="28" spans="1:6">
      <c r="A28" s="5">
        <v>0.56167160000000005</v>
      </c>
      <c r="B28" s="5">
        <v>123.098389</v>
      </c>
      <c r="C28" s="12" t="s">
        <v>6</v>
      </c>
      <c r="D28" s="14" t="s">
        <v>39</v>
      </c>
      <c r="E28" s="14" t="s">
        <v>40</v>
      </c>
      <c r="F28" s="14" t="s">
        <v>59</v>
      </c>
    </row>
    <row r="29" spans="1:6">
      <c r="A29" s="5">
        <v>0.56189829999999996</v>
      </c>
      <c r="B29" s="5">
        <v>123.098525</v>
      </c>
      <c r="C29" s="12" t="s">
        <v>6</v>
      </c>
      <c r="D29" s="14" t="s">
        <v>60</v>
      </c>
      <c r="E29" s="9" t="s">
        <v>61</v>
      </c>
      <c r="F29" s="14" t="s">
        <v>59</v>
      </c>
    </row>
    <row r="30" spans="1:6">
      <c r="A30" s="5">
        <v>0.56189829999999996</v>
      </c>
      <c r="B30" s="5">
        <v>123.098525</v>
      </c>
      <c r="C30" s="14" t="s">
        <v>71</v>
      </c>
      <c r="D30" s="14" t="s">
        <v>20</v>
      </c>
      <c r="E30" s="14" t="s">
        <v>70</v>
      </c>
      <c r="F30" s="14" t="s">
        <v>59</v>
      </c>
    </row>
    <row r="31" spans="1:6">
      <c r="A31" s="5">
        <v>0.562863</v>
      </c>
      <c r="B31" s="5">
        <v>123.09918159999999</v>
      </c>
      <c r="C31" s="12" t="s">
        <v>6</v>
      </c>
      <c r="D31" s="12" t="s">
        <v>37</v>
      </c>
      <c r="E31" s="12" t="s">
        <v>38</v>
      </c>
      <c r="F31" s="14" t="s">
        <v>59</v>
      </c>
    </row>
    <row r="32" spans="1:6">
      <c r="A32" s="5">
        <v>0.56328</v>
      </c>
      <c r="B32" s="5">
        <v>123.09909</v>
      </c>
      <c r="C32" s="12" t="s">
        <v>6</v>
      </c>
      <c r="D32" s="14" t="s">
        <v>60</v>
      </c>
      <c r="E32" s="9" t="s">
        <v>61</v>
      </c>
      <c r="F32" s="14" t="s">
        <v>59</v>
      </c>
    </row>
    <row r="33" spans="1:6">
      <c r="A33" s="5">
        <v>0.56316299999999997</v>
      </c>
      <c r="B33" s="5">
        <v>123.099395</v>
      </c>
      <c r="C33" s="14" t="s">
        <v>71</v>
      </c>
      <c r="D33" s="14" t="s">
        <v>20</v>
      </c>
      <c r="E33" s="14" t="s">
        <v>70</v>
      </c>
      <c r="F33" s="14" t="s">
        <v>59</v>
      </c>
    </row>
    <row r="34" spans="1:6">
      <c r="A34" s="5">
        <v>0.56592500000000001</v>
      </c>
      <c r="B34" s="5">
        <v>123.10116499999999</v>
      </c>
      <c r="C34" s="14" t="s">
        <v>41</v>
      </c>
      <c r="D34" s="14" t="s">
        <v>42</v>
      </c>
      <c r="E34" s="14" t="s">
        <v>72</v>
      </c>
      <c r="F34" s="14" t="s">
        <v>69</v>
      </c>
    </row>
    <row r="35" spans="1:6">
      <c r="A35" s="14">
        <v>0.56695830000000003</v>
      </c>
      <c r="B35" s="5">
        <v>123.1019716</v>
      </c>
      <c r="C35" s="12" t="s">
        <v>6</v>
      </c>
      <c r="D35" s="14" t="s">
        <v>12</v>
      </c>
      <c r="E35" s="14" t="s">
        <v>73</v>
      </c>
      <c r="F35" s="14" t="s">
        <v>74</v>
      </c>
    </row>
    <row r="36" spans="1:6">
      <c r="A36" s="5">
        <v>0.56835159999999996</v>
      </c>
      <c r="B36" s="5">
        <v>123.1033</v>
      </c>
      <c r="C36" s="12" t="s">
        <v>6</v>
      </c>
      <c r="D36" s="14" t="s">
        <v>20</v>
      </c>
      <c r="E36" s="14" t="s">
        <v>67</v>
      </c>
      <c r="F36" s="14" t="s">
        <v>59</v>
      </c>
    </row>
    <row r="37" spans="1:6">
      <c r="A37" s="5">
        <v>0.57014830000000005</v>
      </c>
      <c r="B37" s="5">
        <v>123.104023</v>
      </c>
      <c r="C37" s="14" t="s">
        <v>71</v>
      </c>
      <c r="D37" s="14" t="s">
        <v>20</v>
      </c>
      <c r="E37" s="14" t="s">
        <v>70</v>
      </c>
      <c r="F37" s="14" t="s">
        <v>59</v>
      </c>
    </row>
    <row r="38" spans="1:6">
      <c r="A38" s="5">
        <v>0.57067999999999997</v>
      </c>
      <c r="B38" s="5">
        <v>123.103843</v>
      </c>
      <c r="C38" s="14" t="s">
        <v>6</v>
      </c>
      <c r="D38" s="14" t="s">
        <v>20</v>
      </c>
      <c r="E38" s="14" t="s">
        <v>67</v>
      </c>
      <c r="F38" s="14"/>
    </row>
    <row r="39" spans="1:6">
      <c r="A39" s="5">
        <v>0.57065999999999995</v>
      </c>
      <c r="B39" s="5">
        <v>123.103836</v>
      </c>
      <c r="C39" s="14" t="s">
        <v>75</v>
      </c>
      <c r="D39" s="14" t="s">
        <v>42</v>
      </c>
      <c r="E39" s="14" t="s">
        <v>42</v>
      </c>
      <c r="F39" s="14" t="s">
        <v>76</v>
      </c>
    </row>
    <row r="40" spans="1:6">
      <c r="A40" s="5">
        <v>0.57065999999999995</v>
      </c>
      <c r="B40" s="5">
        <v>123.103836</v>
      </c>
      <c r="C40" s="12" t="s">
        <v>6</v>
      </c>
      <c r="D40" s="14" t="s">
        <v>32</v>
      </c>
      <c r="E40" s="14" t="s">
        <v>33</v>
      </c>
      <c r="F40" s="14" t="s">
        <v>59</v>
      </c>
    </row>
    <row r="41" spans="1:6">
      <c r="A41" s="5">
        <v>0.57145829999999997</v>
      </c>
      <c r="B41" s="5">
        <v>123.10363</v>
      </c>
      <c r="C41" s="12" t="s">
        <v>6</v>
      </c>
      <c r="D41" s="14" t="s">
        <v>35</v>
      </c>
      <c r="E41" s="14" t="s">
        <v>36</v>
      </c>
      <c r="F41" s="14" t="s">
        <v>59</v>
      </c>
    </row>
    <row r="42" spans="1:6">
      <c r="A42" s="5">
        <v>0.57156830000000003</v>
      </c>
      <c r="B42" s="5">
        <v>123.103605</v>
      </c>
      <c r="C42" s="12" t="s">
        <v>6</v>
      </c>
      <c r="D42" s="12" t="s">
        <v>37</v>
      </c>
      <c r="E42" s="12" t="s">
        <v>38</v>
      </c>
      <c r="F42" s="14" t="s">
        <v>59</v>
      </c>
    </row>
    <row r="43" spans="1:6">
      <c r="A43" s="5">
        <v>0.5712583</v>
      </c>
      <c r="B43" s="5">
        <v>123.103686</v>
      </c>
      <c r="C43" s="14" t="s">
        <v>41</v>
      </c>
      <c r="D43" s="14" t="s">
        <v>42</v>
      </c>
      <c r="E43" s="14" t="s">
        <v>77</v>
      </c>
      <c r="F43" s="5" t="s">
        <v>69</v>
      </c>
    </row>
    <row r="44" spans="1:6">
      <c r="A44" s="5">
        <v>0.57230499999999995</v>
      </c>
      <c r="B44" s="5">
        <v>123.1034516</v>
      </c>
      <c r="C44" s="14" t="s">
        <v>75</v>
      </c>
      <c r="D44" s="14" t="s">
        <v>42</v>
      </c>
      <c r="E44" s="14" t="s">
        <v>42</v>
      </c>
      <c r="F44" s="14" t="s">
        <v>76</v>
      </c>
    </row>
    <row r="45" spans="1:6">
      <c r="A45" s="5">
        <v>0.57230499999999995</v>
      </c>
      <c r="B45" s="5">
        <v>123.1034516</v>
      </c>
      <c r="C45" s="12" t="s">
        <v>6</v>
      </c>
      <c r="D45" s="14" t="s">
        <v>32</v>
      </c>
      <c r="E45" s="14" t="s">
        <v>33</v>
      </c>
      <c r="F45" s="14" t="s">
        <v>59</v>
      </c>
    </row>
    <row r="46" spans="1:6">
      <c r="A46" s="5">
        <v>0.57250299999999998</v>
      </c>
      <c r="B46" s="5">
        <v>123.10339500000001</v>
      </c>
      <c r="C46" s="14" t="s">
        <v>71</v>
      </c>
      <c r="D46" s="14" t="s">
        <v>20</v>
      </c>
      <c r="E46" s="14" t="s">
        <v>70</v>
      </c>
      <c r="F46" s="14" t="s">
        <v>59</v>
      </c>
    </row>
    <row r="47" spans="1:6">
      <c r="A47" s="5">
        <v>0.57632300000000003</v>
      </c>
      <c r="B47" s="5">
        <v>123.10237499999999</v>
      </c>
      <c r="C47" s="12" t="s">
        <v>6</v>
      </c>
      <c r="D47" s="12" t="s">
        <v>37</v>
      </c>
      <c r="E47" s="12" t="s">
        <v>38</v>
      </c>
      <c r="F47" s="14" t="s">
        <v>62</v>
      </c>
    </row>
    <row r="48" spans="1:6">
      <c r="A48" s="5">
        <v>0.57671159999999999</v>
      </c>
      <c r="B48" s="5">
        <v>123.10228600000001</v>
      </c>
      <c r="C48" s="14" t="s">
        <v>41</v>
      </c>
      <c r="D48" s="14" t="s">
        <v>42</v>
      </c>
      <c r="E48" s="14" t="s">
        <v>78</v>
      </c>
      <c r="F48" s="14" t="s">
        <v>69</v>
      </c>
    </row>
    <row r="49" spans="1:6">
      <c r="A49" s="5">
        <v>0.57723000000000002</v>
      </c>
      <c r="B49" s="5">
        <v>123.1021416</v>
      </c>
      <c r="C49" s="14" t="s">
        <v>41</v>
      </c>
      <c r="D49" s="5" t="s">
        <v>42</v>
      </c>
      <c r="E49" s="5" t="s">
        <v>79</v>
      </c>
      <c r="F49" s="14" t="s">
        <v>69</v>
      </c>
    </row>
    <row r="50" spans="1:6">
      <c r="A50" s="5">
        <v>0.57790900000000001</v>
      </c>
      <c r="B50" s="14">
        <v>123.10200159999999</v>
      </c>
      <c r="C50" s="12" t="s">
        <v>6</v>
      </c>
      <c r="D50" s="14" t="s">
        <v>39</v>
      </c>
      <c r="E50" s="14" t="s">
        <v>40</v>
      </c>
      <c r="F50" s="14" t="s">
        <v>59</v>
      </c>
    </row>
    <row r="51" spans="1:6">
      <c r="A51" s="5">
        <v>0.57966300000000004</v>
      </c>
      <c r="B51" s="5">
        <v>123.1016783</v>
      </c>
      <c r="C51" s="12" t="s">
        <v>6</v>
      </c>
      <c r="D51" s="14" t="s">
        <v>35</v>
      </c>
      <c r="E51" s="14" t="s">
        <v>36</v>
      </c>
      <c r="F51" s="14" t="s">
        <v>59</v>
      </c>
    </row>
    <row r="52" spans="1:6">
      <c r="A52" s="5">
        <v>0.58047300000000002</v>
      </c>
      <c r="B52" s="5">
        <v>123.10148599999999</v>
      </c>
      <c r="C52" s="12" t="s">
        <v>6</v>
      </c>
      <c r="D52" s="14" t="s">
        <v>32</v>
      </c>
      <c r="E52" s="14" t="s">
        <v>33</v>
      </c>
      <c r="F52" s="14" t="s">
        <v>59</v>
      </c>
    </row>
    <row r="53" spans="1:6">
      <c r="A53" s="5">
        <v>0.58562999999999998</v>
      </c>
      <c r="B53" s="5">
        <v>123.100706</v>
      </c>
      <c r="C53" s="12" t="s">
        <v>6</v>
      </c>
      <c r="D53" s="12" t="s">
        <v>37</v>
      </c>
      <c r="E53" s="12" t="s">
        <v>38</v>
      </c>
      <c r="F53" s="5" t="s">
        <v>59</v>
      </c>
    </row>
    <row r="54" spans="1:6">
      <c r="A54" s="5">
        <v>0.58562999999999998</v>
      </c>
      <c r="B54" s="5">
        <v>123.100706</v>
      </c>
      <c r="C54" s="14" t="s">
        <v>80</v>
      </c>
      <c r="D54" s="14" t="s">
        <v>42</v>
      </c>
      <c r="E54" s="14" t="s">
        <v>42</v>
      </c>
      <c r="F54" s="14" t="s">
        <v>62</v>
      </c>
    </row>
    <row r="55" spans="1:6">
      <c r="A55" s="5">
        <v>0.58637600000000001</v>
      </c>
      <c r="B55" s="5">
        <v>123.10063</v>
      </c>
      <c r="C55" s="14" t="s">
        <v>41</v>
      </c>
      <c r="D55" s="14" t="s">
        <v>42</v>
      </c>
      <c r="E55" s="14" t="s">
        <v>81</v>
      </c>
      <c r="F55" s="14" t="s">
        <v>62</v>
      </c>
    </row>
    <row r="56" spans="1:6">
      <c r="A56" s="5">
        <v>0.58680160000000003</v>
      </c>
      <c r="B56" s="5">
        <v>123.1006883</v>
      </c>
      <c r="C56" s="12" t="s">
        <v>6</v>
      </c>
      <c r="D56" s="14" t="s">
        <v>37</v>
      </c>
      <c r="E56" s="12" t="s">
        <v>38</v>
      </c>
      <c r="F56" s="14" t="s">
        <v>59</v>
      </c>
    </row>
    <row r="57" spans="1:6">
      <c r="A57" s="5">
        <v>0.58768830000000005</v>
      </c>
      <c r="B57" s="5">
        <v>123.100545</v>
      </c>
      <c r="C57" s="12" t="s">
        <v>6</v>
      </c>
      <c r="D57" s="14" t="s">
        <v>35</v>
      </c>
      <c r="E57" s="14" t="s">
        <v>36</v>
      </c>
      <c r="F57" s="14" t="s">
        <v>59</v>
      </c>
    </row>
    <row r="58" spans="1:6">
      <c r="A58" s="5">
        <v>0.58860159999999995</v>
      </c>
      <c r="B58" s="5">
        <v>123.10044000000001</v>
      </c>
      <c r="C58" s="12" t="s">
        <v>6</v>
      </c>
      <c r="D58" s="14" t="s">
        <v>32</v>
      </c>
      <c r="E58" s="14" t="s">
        <v>33</v>
      </c>
      <c r="F58" s="14" t="s">
        <v>62</v>
      </c>
    </row>
    <row r="59" spans="1:6">
      <c r="A59" s="5">
        <v>0.59138159999999995</v>
      </c>
      <c r="B59" s="5">
        <v>123.099919</v>
      </c>
      <c r="C59" s="12" t="s">
        <v>6</v>
      </c>
      <c r="D59" s="14" t="s">
        <v>37</v>
      </c>
      <c r="E59" s="12" t="s">
        <v>38</v>
      </c>
      <c r="F59" s="14" t="s">
        <v>59</v>
      </c>
    </row>
    <row r="60" spans="1:6">
      <c r="A60" s="5">
        <v>0.59888160000000001</v>
      </c>
      <c r="B60" s="5">
        <v>123.0981116</v>
      </c>
      <c r="C60" s="12" t="s">
        <v>6</v>
      </c>
      <c r="D60" s="14" t="s">
        <v>37</v>
      </c>
      <c r="E60" s="12" t="s">
        <v>38</v>
      </c>
      <c r="F60" s="14" t="s">
        <v>59</v>
      </c>
    </row>
    <row r="61" spans="1:6" ht="28.8">
      <c r="A61" s="5">
        <v>0.59892299999999998</v>
      </c>
      <c r="B61" s="5">
        <v>123.098116</v>
      </c>
      <c r="C61" s="12" t="s">
        <v>6</v>
      </c>
      <c r="D61" s="14" t="s">
        <v>83</v>
      </c>
      <c r="E61" s="15" t="s">
        <v>84</v>
      </c>
      <c r="F61" s="14" t="s">
        <v>59</v>
      </c>
    </row>
    <row r="62" spans="1:6" ht="28.8">
      <c r="A62" s="5">
        <v>0.59928300000000001</v>
      </c>
      <c r="B62" s="5">
        <v>123.09807600000001</v>
      </c>
      <c r="C62" s="12" t="s">
        <v>6</v>
      </c>
      <c r="D62" s="14" t="s">
        <v>65</v>
      </c>
      <c r="E62" s="15" t="s">
        <v>86</v>
      </c>
      <c r="F62" s="14" t="s">
        <v>62</v>
      </c>
    </row>
    <row r="63" spans="1:6" ht="28.8">
      <c r="A63" s="5">
        <v>0.59928300000000001</v>
      </c>
      <c r="B63" s="5">
        <v>123.09807600000001</v>
      </c>
      <c r="C63" s="12" t="s">
        <v>6</v>
      </c>
      <c r="D63" s="14" t="s">
        <v>85</v>
      </c>
      <c r="E63" s="15" t="s">
        <v>86</v>
      </c>
      <c r="F63" s="14" t="s">
        <v>59</v>
      </c>
    </row>
    <row r="64" spans="1:6">
      <c r="A64" s="5">
        <v>0.59928300000000001</v>
      </c>
      <c r="B64" s="5">
        <v>123.09807600000001</v>
      </c>
      <c r="C64" s="14" t="s">
        <v>75</v>
      </c>
      <c r="D64" s="14" t="s">
        <v>42</v>
      </c>
      <c r="E64" s="14" t="s">
        <v>42</v>
      </c>
      <c r="F64" s="14" t="s">
        <v>76</v>
      </c>
    </row>
    <row r="65" spans="1:6">
      <c r="A65" s="5">
        <v>0.59928300000000001</v>
      </c>
      <c r="B65" s="5">
        <v>123.09807600000001</v>
      </c>
      <c r="C65" s="14" t="s">
        <v>75</v>
      </c>
      <c r="D65" s="14" t="s">
        <v>42</v>
      </c>
      <c r="E65" s="14" t="s">
        <v>42</v>
      </c>
      <c r="F65" s="14" t="s">
        <v>87</v>
      </c>
    </row>
    <row r="66" spans="1:6">
      <c r="A66" s="5">
        <v>0.59943159999999995</v>
      </c>
      <c r="B66" s="5">
        <v>123.09807600000001</v>
      </c>
      <c r="C66" s="12" t="s">
        <v>6</v>
      </c>
      <c r="D66" s="14" t="s">
        <v>88</v>
      </c>
      <c r="E66" s="14" t="s">
        <v>89</v>
      </c>
      <c r="F66" s="14" t="s">
        <v>62</v>
      </c>
    </row>
    <row r="67" spans="1:6" ht="28.8">
      <c r="A67" s="5">
        <v>0.60050159999999997</v>
      </c>
      <c r="B67" s="5">
        <v>123.09796489999999</v>
      </c>
      <c r="C67" s="12" t="s">
        <v>6</v>
      </c>
      <c r="D67" s="14" t="s">
        <v>85</v>
      </c>
      <c r="E67" s="15" t="s">
        <v>86</v>
      </c>
      <c r="F67" s="14" t="s">
        <v>59</v>
      </c>
    </row>
    <row r="68" spans="1:6">
      <c r="A68" s="5">
        <v>0.60065599999999997</v>
      </c>
      <c r="B68" s="5">
        <v>123.09792160000001</v>
      </c>
      <c r="C68" s="12" t="s">
        <v>6</v>
      </c>
      <c r="D68" s="14" t="s">
        <v>91</v>
      </c>
      <c r="E68" s="14" t="s">
        <v>92</v>
      </c>
      <c r="F68" s="14" t="s">
        <v>59</v>
      </c>
    </row>
    <row r="69" spans="1:6">
      <c r="A69" s="5">
        <v>0.600823</v>
      </c>
      <c r="B69" s="5">
        <v>123.0978783</v>
      </c>
      <c r="C69" s="14" t="s">
        <v>75</v>
      </c>
      <c r="D69" s="14" t="s">
        <v>42</v>
      </c>
      <c r="E69" s="14" t="s">
        <v>42</v>
      </c>
      <c r="F69" s="14" t="s">
        <v>76</v>
      </c>
    </row>
    <row r="70" spans="1:6">
      <c r="A70" s="5">
        <v>0.60132300000000005</v>
      </c>
      <c r="B70" s="5">
        <v>123.09748159999999</v>
      </c>
      <c r="C70" s="14" t="s">
        <v>75</v>
      </c>
      <c r="D70" s="14" t="s">
        <v>42</v>
      </c>
      <c r="E70" s="14" t="s">
        <v>42</v>
      </c>
      <c r="F70" s="14" t="s">
        <v>76</v>
      </c>
    </row>
    <row r="71" spans="1:6">
      <c r="A71" s="5">
        <v>0.6020683</v>
      </c>
      <c r="B71" s="5">
        <v>123.0963433</v>
      </c>
      <c r="C71" s="12" t="s">
        <v>6</v>
      </c>
      <c r="D71" s="14" t="s">
        <v>39</v>
      </c>
      <c r="E71" s="14" t="s">
        <v>40</v>
      </c>
      <c r="F71" s="14" t="s">
        <v>59</v>
      </c>
    </row>
    <row r="72" spans="1:6">
      <c r="A72" s="5">
        <v>0.60378600000000004</v>
      </c>
      <c r="B72" s="5">
        <v>123.093366</v>
      </c>
      <c r="C72" s="12" t="s">
        <v>6</v>
      </c>
      <c r="D72" s="14" t="s">
        <v>35</v>
      </c>
      <c r="E72" s="14" t="s">
        <v>36</v>
      </c>
      <c r="F72" s="14" t="s">
        <v>59</v>
      </c>
    </row>
    <row r="73" spans="1:6">
      <c r="A73" s="5">
        <v>0.60420499999999999</v>
      </c>
      <c r="B73" s="5">
        <v>123.09269999999999</v>
      </c>
      <c r="C73" s="12" t="s">
        <v>6</v>
      </c>
      <c r="D73" s="12" t="s">
        <v>28</v>
      </c>
      <c r="E73" s="12" t="s">
        <v>29</v>
      </c>
      <c r="F73" s="14" t="s">
        <v>59</v>
      </c>
    </row>
    <row r="74" spans="1:6">
      <c r="A74" s="5">
        <v>0.60419500000000004</v>
      </c>
      <c r="B74" s="5">
        <v>123.09280699999999</v>
      </c>
      <c r="C74" s="12" t="s">
        <v>6</v>
      </c>
      <c r="D74" s="14" t="s">
        <v>32</v>
      </c>
      <c r="E74" s="14" t="s">
        <v>53</v>
      </c>
      <c r="F74" s="14" t="s">
        <v>59</v>
      </c>
    </row>
    <row r="75" spans="1:6">
      <c r="A75" s="5">
        <v>0.60494499999999995</v>
      </c>
      <c r="B75" s="5">
        <v>123.09165830000001</v>
      </c>
      <c r="C75" s="12" t="s">
        <v>6</v>
      </c>
      <c r="D75" s="12" t="s">
        <v>28</v>
      </c>
      <c r="E75" s="12" t="s">
        <v>29</v>
      </c>
      <c r="F75" s="14" t="s">
        <v>59</v>
      </c>
    </row>
    <row r="76" spans="1:6">
      <c r="A76" s="5">
        <v>0.60629829999999996</v>
      </c>
      <c r="B76" s="5">
        <v>123.08938499999999</v>
      </c>
      <c r="C76" s="12" t="s">
        <v>6</v>
      </c>
      <c r="D76" s="14" t="s">
        <v>35</v>
      </c>
      <c r="E76" s="14" t="s">
        <v>36</v>
      </c>
      <c r="F76" s="14" t="s">
        <v>59</v>
      </c>
    </row>
    <row r="77" spans="1:6">
      <c r="A77" s="5">
        <v>0.60690489999999997</v>
      </c>
      <c r="B77" s="5">
        <v>123.0884149</v>
      </c>
      <c r="C77" s="12" t="s">
        <v>6</v>
      </c>
      <c r="D77" s="14" t="s">
        <v>37</v>
      </c>
      <c r="E77" s="12" t="s">
        <v>38</v>
      </c>
      <c r="F77" s="14" t="s">
        <v>62</v>
      </c>
    </row>
    <row r="78" spans="1:6">
      <c r="A78" s="5">
        <v>0.606993</v>
      </c>
      <c r="B78" s="5">
        <v>123.088386</v>
      </c>
      <c r="C78" s="12" t="s">
        <v>6</v>
      </c>
      <c r="D78" s="14" t="s">
        <v>32</v>
      </c>
      <c r="E78" s="14" t="s">
        <v>53</v>
      </c>
      <c r="F78" s="14" t="s">
        <v>59</v>
      </c>
    </row>
    <row r="79" spans="1:6">
      <c r="A79" s="5">
        <v>0.606993</v>
      </c>
      <c r="B79" s="5">
        <v>123.088386</v>
      </c>
      <c r="C79" s="12" t="s">
        <v>6</v>
      </c>
      <c r="D79" s="14" t="s">
        <v>37</v>
      </c>
      <c r="E79" s="12" t="s">
        <v>38</v>
      </c>
      <c r="F79" s="14" t="s">
        <v>59</v>
      </c>
    </row>
    <row r="80" spans="1:6">
      <c r="A80" s="5">
        <v>0.60707999999999995</v>
      </c>
      <c r="B80" s="5">
        <v>123.088173</v>
      </c>
      <c r="C80" s="14" t="s">
        <v>80</v>
      </c>
      <c r="D80" s="14" t="s">
        <v>42</v>
      </c>
      <c r="E80" s="14" t="s">
        <v>42</v>
      </c>
      <c r="F80" s="14" t="s">
        <v>62</v>
      </c>
    </row>
    <row r="81" spans="1:6">
      <c r="A81" s="5">
        <v>0.60718899999999998</v>
      </c>
      <c r="B81" s="5">
        <v>123.08800599999999</v>
      </c>
      <c r="C81" s="12" t="s">
        <v>6</v>
      </c>
      <c r="D81" s="14" t="s">
        <v>39</v>
      </c>
      <c r="E81" s="14" t="s">
        <v>40</v>
      </c>
      <c r="F81" s="14" t="s">
        <v>59</v>
      </c>
    </row>
    <row r="82" spans="1:6">
      <c r="A82" s="5">
        <v>0.60720300000000005</v>
      </c>
      <c r="B82" s="5">
        <v>123.087986</v>
      </c>
      <c r="C82" s="12" t="s">
        <v>6</v>
      </c>
      <c r="D82" s="12" t="s">
        <v>37</v>
      </c>
      <c r="E82" s="12" t="s">
        <v>38</v>
      </c>
      <c r="F82" s="14" t="s">
        <v>59</v>
      </c>
    </row>
    <row r="83" spans="1:6">
      <c r="A83" s="5">
        <v>0.60724160000000005</v>
      </c>
      <c r="B83" s="5">
        <v>123.08793489999999</v>
      </c>
      <c r="C83" s="12" t="s">
        <v>6</v>
      </c>
      <c r="D83" s="14" t="s">
        <v>93</v>
      </c>
      <c r="E83" s="14" t="s">
        <v>94</v>
      </c>
      <c r="F83" s="14" t="s">
        <v>59</v>
      </c>
    </row>
    <row r="84" spans="1:6">
      <c r="A84" s="5">
        <v>0.607456</v>
      </c>
      <c r="B84" s="5">
        <v>123.08762489999999</v>
      </c>
      <c r="C84" s="14" t="s">
        <v>6</v>
      </c>
      <c r="D84" s="14" t="s">
        <v>93</v>
      </c>
      <c r="E84" s="14" t="s">
        <v>94</v>
      </c>
      <c r="F84" s="14" t="s">
        <v>59</v>
      </c>
    </row>
    <row r="85" spans="1:6">
      <c r="A85" s="5">
        <v>0.60755599999999998</v>
      </c>
      <c r="B85" s="5">
        <v>123.087525</v>
      </c>
      <c r="C85" s="14" t="s">
        <v>6</v>
      </c>
      <c r="D85" s="14" t="s">
        <v>39</v>
      </c>
      <c r="E85" s="14" t="s">
        <v>40</v>
      </c>
      <c r="F85" s="14" t="s">
        <v>62</v>
      </c>
    </row>
    <row r="86" spans="1:6">
      <c r="A86" s="5">
        <v>0.607796</v>
      </c>
      <c r="B86" s="5">
        <v>123.0870366</v>
      </c>
      <c r="C86" s="14" t="s">
        <v>6</v>
      </c>
      <c r="D86" s="14" t="s">
        <v>35</v>
      </c>
      <c r="E86" s="14" t="s">
        <v>36</v>
      </c>
      <c r="F86" s="14" t="s">
        <v>59</v>
      </c>
    </row>
    <row r="87" spans="1:6">
      <c r="A87" s="5">
        <v>0.60813159999999999</v>
      </c>
      <c r="B87" s="5">
        <v>123.08656000000001</v>
      </c>
      <c r="C87" s="14" t="s">
        <v>6</v>
      </c>
      <c r="D87" s="14" t="s">
        <v>32</v>
      </c>
      <c r="E87" s="14" t="s">
        <v>33</v>
      </c>
      <c r="F87" s="14" t="s">
        <v>59</v>
      </c>
    </row>
    <row r="88" spans="1:6">
      <c r="A88" s="5">
        <v>0.60872499999999996</v>
      </c>
      <c r="B88" s="5">
        <v>123.08552160000001</v>
      </c>
      <c r="C88" s="14" t="s">
        <v>6</v>
      </c>
      <c r="D88" s="14" t="s">
        <v>39</v>
      </c>
      <c r="E88" s="14" t="s">
        <v>40</v>
      </c>
      <c r="F88" s="14" t="s">
        <v>59</v>
      </c>
    </row>
    <row r="89" spans="1:6">
      <c r="A89" s="5">
        <v>0.60875159999999995</v>
      </c>
      <c r="B89" s="5">
        <v>123.08548</v>
      </c>
      <c r="C89" s="14" t="s">
        <v>80</v>
      </c>
      <c r="D89" s="14" t="s">
        <v>42</v>
      </c>
      <c r="E89" s="14" t="s">
        <v>42</v>
      </c>
      <c r="F89" s="14" t="s">
        <v>59</v>
      </c>
    </row>
    <row r="90" spans="1:6">
      <c r="A90" s="5">
        <v>0.60887829999999998</v>
      </c>
      <c r="B90" s="5">
        <v>123.0852683</v>
      </c>
      <c r="C90" s="14" t="s">
        <v>41</v>
      </c>
      <c r="D90" s="14" t="s">
        <v>42</v>
      </c>
      <c r="E90" s="14" t="s">
        <v>42</v>
      </c>
      <c r="F90" s="14" t="s">
        <v>62</v>
      </c>
    </row>
    <row r="91" spans="1:6">
      <c r="A91" s="5">
        <v>0.60910299999999995</v>
      </c>
      <c r="B91" s="5">
        <v>123.0849983</v>
      </c>
      <c r="C91" s="14" t="s">
        <v>6</v>
      </c>
      <c r="D91" s="14" t="s">
        <v>39</v>
      </c>
      <c r="E91" s="14" t="s">
        <v>40</v>
      </c>
      <c r="F91" s="14" t="s">
        <v>59</v>
      </c>
    </row>
    <row r="92" spans="1:6">
      <c r="A92" s="5">
        <v>0.60912999999999995</v>
      </c>
      <c r="B92" s="5">
        <v>123.0848716</v>
      </c>
      <c r="C92" s="14" t="s">
        <v>6</v>
      </c>
      <c r="D92" s="14" t="s">
        <v>96</v>
      </c>
      <c r="E92" s="14" t="s">
        <v>97</v>
      </c>
      <c r="F92" s="14" t="s">
        <v>59</v>
      </c>
    </row>
    <row r="93" spans="1:6">
      <c r="A93" s="5">
        <v>0.60929699999999998</v>
      </c>
      <c r="B93" s="5">
        <v>123.084603</v>
      </c>
      <c r="C93" s="14" t="s">
        <v>6</v>
      </c>
      <c r="D93" s="12" t="s">
        <v>28</v>
      </c>
      <c r="E93" s="12" t="s">
        <v>29</v>
      </c>
      <c r="F93" s="14" t="s">
        <v>59</v>
      </c>
    </row>
    <row r="94" spans="1:6">
      <c r="A94" s="5">
        <v>0.60917299999999996</v>
      </c>
      <c r="B94" s="5">
        <v>123.08391659999999</v>
      </c>
      <c r="C94" s="14" t="s">
        <v>6</v>
      </c>
      <c r="D94" s="14" t="s">
        <v>20</v>
      </c>
      <c r="E94" s="14" t="s">
        <v>67</v>
      </c>
      <c r="F94" s="14" t="s">
        <v>62</v>
      </c>
    </row>
    <row r="95" spans="1:6">
      <c r="A95" s="5">
        <v>0.60909599999999997</v>
      </c>
      <c r="B95" s="5">
        <v>123.0837683</v>
      </c>
      <c r="C95" s="14" t="s">
        <v>6</v>
      </c>
      <c r="D95" s="14" t="s">
        <v>44</v>
      </c>
      <c r="E95" s="14" t="s">
        <v>46</v>
      </c>
      <c r="F95" s="14" t="s">
        <v>62</v>
      </c>
    </row>
    <row r="97" spans="1:5" ht="36" customHeight="1">
      <c r="A97" s="121" t="s">
        <v>142</v>
      </c>
      <c r="B97" s="121"/>
      <c r="C97" s="121"/>
      <c r="D97" s="121"/>
      <c r="E97" s="121"/>
    </row>
    <row r="98" spans="1:5">
      <c r="A98" s="2" t="s">
        <v>0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>
      <c r="A99" s="5">
        <v>0.55239300000000002</v>
      </c>
      <c r="B99" s="5">
        <v>123.09532489999999</v>
      </c>
      <c r="C99" s="14" t="s">
        <v>41</v>
      </c>
      <c r="D99" s="14" t="s">
        <v>42</v>
      </c>
      <c r="E99" s="15" t="s">
        <v>64</v>
      </c>
    </row>
    <row r="100" spans="1:5">
      <c r="A100" s="5">
        <v>0.55348160000000002</v>
      </c>
      <c r="B100" s="5">
        <v>123.0953483</v>
      </c>
      <c r="C100" s="12" t="s">
        <v>6</v>
      </c>
      <c r="D100" s="12" t="s">
        <v>28</v>
      </c>
      <c r="E100" s="12" t="s">
        <v>29</v>
      </c>
    </row>
    <row r="101" spans="1:5">
      <c r="A101" s="5">
        <v>0.55484500000000003</v>
      </c>
      <c r="B101" s="5">
        <v>123.09567300000001</v>
      </c>
      <c r="C101" s="12" t="s">
        <v>6</v>
      </c>
      <c r="D101" s="12" t="s">
        <v>28</v>
      </c>
      <c r="E101" s="12" t="s">
        <v>29</v>
      </c>
    </row>
    <row r="102" spans="1:5">
      <c r="A102" s="5">
        <v>0.55596100000000004</v>
      </c>
      <c r="B102" s="5">
        <v>123.09598699999999</v>
      </c>
      <c r="C102" s="12" t="s">
        <v>6</v>
      </c>
      <c r="D102" s="14" t="s">
        <v>35</v>
      </c>
      <c r="E102" s="14" t="s">
        <v>36</v>
      </c>
    </row>
    <row r="103" spans="1:5">
      <c r="A103" s="5">
        <v>0.55661099999999997</v>
      </c>
      <c r="B103" s="3">
        <v>123.096277</v>
      </c>
      <c r="C103" s="12" t="s">
        <v>6</v>
      </c>
      <c r="D103" s="14" t="s">
        <v>32</v>
      </c>
      <c r="E103" s="14" t="s">
        <v>33</v>
      </c>
    </row>
    <row r="104" spans="1:5">
      <c r="A104" s="5">
        <v>0.56191159999999996</v>
      </c>
      <c r="B104" s="3">
        <v>123.098585</v>
      </c>
      <c r="C104" s="12" t="s">
        <v>6</v>
      </c>
      <c r="D104" s="12" t="s">
        <v>37</v>
      </c>
      <c r="E104" s="12" t="s">
        <v>38</v>
      </c>
    </row>
    <row r="105" spans="1:5">
      <c r="A105" s="5">
        <v>0.565604</v>
      </c>
      <c r="B105" s="5">
        <v>123.100961</v>
      </c>
      <c r="C105" s="12" t="s">
        <v>6</v>
      </c>
      <c r="D105" s="12" t="s">
        <v>37</v>
      </c>
      <c r="E105" s="12" t="s">
        <v>38</v>
      </c>
    </row>
    <row r="106" spans="1:5">
      <c r="A106" s="5">
        <v>0.56626799999999999</v>
      </c>
      <c r="B106" s="5">
        <v>123.101472</v>
      </c>
      <c r="C106" s="12" t="s">
        <v>6</v>
      </c>
      <c r="D106" s="12" t="s">
        <v>37</v>
      </c>
      <c r="E106" s="12" t="s">
        <v>38</v>
      </c>
    </row>
    <row r="107" spans="1:5">
      <c r="A107" s="5">
        <v>0.57092299999999996</v>
      </c>
      <c r="B107" s="5">
        <v>123.1038183</v>
      </c>
      <c r="C107" s="12" t="s">
        <v>6</v>
      </c>
      <c r="D107" s="12" t="s">
        <v>37</v>
      </c>
      <c r="E107" s="12" t="s">
        <v>38</v>
      </c>
    </row>
    <row r="108" spans="1:5">
      <c r="A108" s="5">
        <v>0.57712600000000003</v>
      </c>
      <c r="B108" s="5">
        <v>123.10218829999999</v>
      </c>
      <c r="C108" s="12" t="s">
        <v>6</v>
      </c>
      <c r="D108" s="14" t="s">
        <v>37</v>
      </c>
      <c r="E108" s="12" t="s">
        <v>38</v>
      </c>
    </row>
    <row r="109" spans="1:5">
      <c r="A109" s="5">
        <v>0.57690830000000004</v>
      </c>
      <c r="B109" s="5">
        <v>123.102215</v>
      </c>
      <c r="C109" s="12" t="s">
        <v>6</v>
      </c>
      <c r="D109" s="14" t="s">
        <v>39</v>
      </c>
      <c r="E109" s="14" t="s">
        <v>40</v>
      </c>
    </row>
    <row r="110" spans="1:5">
      <c r="A110" s="5">
        <v>0.58960159999999995</v>
      </c>
      <c r="B110" s="5">
        <v>123.100256</v>
      </c>
      <c r="C110" s="12" t="s">
        <v>6</v>
      </c>
      <c r="D110" s="14" t="s">
        <v>12</v>
      </c>
      <c r="E110" s="14" t="s">
        <v>73</v>
      </c>
    </row>
    <row r="111" spans="1:5">
      <c r="A111" s="5">
        <v>0.59046500000000002</v>
      </c>
      <c r="B111" s="5">
        <v>123.10014</v>
      </c>
      <c r="C111" s="12" t="s">
        <v>6</v>
      </c>
      <c r="D111" s="14" t="s">
        <v>37</v>
      </c>
      <c r="E111" s="12" t="s">
        <v>38</v>
      </c>
    </row>
    <row r="112" spans="1:5">
      <c r="A112" s="5">
        <v>0.59076899999999999</v>
      </c>
      <c r="B112" s="5">
        <v>123.1000583</v>
      </c>
      <c r="C112" s="14" t="s">
        <v>41</v>
      </c>
      <c r="D112" s="14" t="s">
        <v>42</v>
      </c>
      <c r="E112" s="14" t="s">
        <v>82</v>
      </c>
    </row>
    <row r="113" spans="1:5">
      <c r="A113" s="5">
        <v>0.59955700000000001</v>
      </c>
      <c r="B113" s="5">
        <v>123.09809799999999</v>
      </c>
      <c r="C113" s="14" t="s">
        <v>41</v>
      </c>
      <c r="D113" s="14" t="s">
        <v>42</v>
      </c>
      <c r="E113" s="14" t="s">
        <v>90</v>
      </c>
    </row>
    <row r="114" spans="1:5">
      <c r="A114" s="5">
        <v>0.60737300000000005</v>
      </c>
      <c r="B114" s="5">
        <v>123.087767</v>
      </c>
      <c r="C114" s="14" t="s">
        <v>95</v>
      </c>
      <c r="D114" s="14" t="s">
        <v>42</v>
      </c>
      <c r="E114" s="12"/>
    </row>
    <row r="115" spans="1:5" ht="28.8">
      <c r="A115" s="5">
        <v>0.60900299999999996</v>
      </c>
      <c r="B115" s="5">
        <v>123.083725</v>
      </c>
      <c r="C115" s="12" t="s">
        <v>6</v>
      </c>
      <c r="D115" s="14" t="s">
        <v>102</v>
      </c>
      <c r="E115" s="15" t="s">
        <v>103</v>
      </c>
    </row>
    <row r="116" spans="1:5" ht="28.8">
      <c r="A116" s="5">
        <v>0.60874159999999999</v>
      </c>
      <c r="B116" s="5">
        <v>123.08271499999999</v>
      </c>
      <c r="C116" s="12" t="s">
        <v>6</v>
      </c>
      <c r="D116" s="14" t="s">
        <v>104</v>
      </c>
      <c r="E116" s="15" t="s">
        <v>105</v>
      </c>
    </row>
    <row r="117" spans="1:5">
      <c r="A117" s="5">
        <v>0.60868999999999995</v>
      </c>
      <c r="B117" s="5">
        <v>123.082576</v>
      </c>
      <c r="C117" s="14" t="s">
        <v>6</v>
      </c>
      <c r="D117" s="14" t="s">
        <v>63</v>
      </c>
      <c r="E117" s="14" t="s">
        <v>106</v>
      </c>
    </row>
    <row r="118" spans="1:5">
      <c r="B118" s="54">
        <f>COUNTIF(C99:C117,"Rambu Lalu Lintas")</f>
        <v>15</v>
      </c>
      <c r="C118" s="54">
        <f>COUNTIF(C4:C95,"Rambu Lalu Lintas")</f>
        <v>72</v>
      </c>
      <c r="D118" s="49">
        <f>COUNTIF(C4:C95,"Pita Penggaduh")</f>
        <v>3</v>
      </c>
      <c r="E118" s="55">
        <f>COUNTIF(C99:C117,"Pita Penggaduh")</f>
        <v>0</v>
      </c>
    </row>
    <row r="119" spans="1:5">
      <c r="B119"/>
      <c r="C119" s="54" t="s">
        <v>98</v>
      </c>
      <c r="D119" s="49" t="s">
        <v>99</v>
      </c>
      <c r="E119"/>
    </row>
    <row r="120" spans="1:5">
      <c r="B120" s="50">
        <f>COUNTIF(C99:C117,"zebra cross")</f>
        <v>3</v>
      </c>
      <c r="C120" s="50">
        <f>COUNTIF(C4:C95,"zebra cross")</f>
        <v>7</v>
      </c>
      <c r="D120" s="51">
        <f>COUNTIF(C4:C95,"rppj")</f>
        <v>4</v>
      </c>
      <c r="E120" s="56">
        <f>COUNTIF(C99:C117,"rppj")</f>
        <v>0</v>
      </c>
    </row>
    <row r="121" spans="1:5">
      <c r="B121"/>
      <c r="C121" s="50" t="s">
        <v>100</v>
      </c>
      <c r="D121" s="51" t="s">
        <v>71</v>
      </c>
      <c r="E121"/>
    </row>
    <row r="122" spans="1:5">
      <c r="B122" s="52">
        <f>COUNTIF(B4:B95,"Warning Light")</f>
        <v>0</v>
      </c>
      <c r="C122" s="52">
        <f>COUNTIF(C99:C117,"Warning Light")</f>
        <v>0</v>
      </c>
      <c r="D122" s="53"/>
      <c r="E122"/>
    </row>
    <row r="123" spans="1:5">
      <c r="B123"/>
      <c r="C123" s="52" t="s">
        <v>101</v>
      </c>
      <c r="D123" s="53"/>
      <c r="E123"/>
    </row>
    <row r="124" spans="1:5">
      <c r="B124"/>
      <c r="C124"/>
      <c r="D124"/>
      <c r="E124"/>
    </row>
    <row r="125" spans="1:5">
      <c r="B125"/>
      <c r="C125"/>
      <c r="D125"/>
      <c r="E125"/>
    </row>
    <row r="126" spans="1:5">
      <c r="B126"/>
      <c r="C126"/>
      <c r="D126"/>
      <c r="E126"/>
    </row>
    <row r="127" spans="1:5">
      <c r="B127"/>
      <c r="C127"/>
      <c r="D127"/>
      <c r="E127"/>
    </row>
    <row r="128" spans="1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6">
      <c r="B145"/>
      <c r="C145"/>
      <c r="D145"/>
      <c r="E145"/>
      <c r="F145"/>
    </row>
    <row r="146" spans="2:6">
      <c r="B146"/>
      <c r="C146"/>
      <c r="D146"/>
      <c r="E146"/>
      <c r="F146"/>
    </row>
    <row r="147" spans="2:6">
      <c r="B147"/>
      <c r="C147"/>
      <c r="D147"/>
      <c r="E147"/>
      <c r="F147"/>
    </row>
    <row r="148" spans="2:6">
      <c r="B148"/>
      <c r="C148"/>
      <c r="D148"/>
      <c r="E148"/>
      <c r="F148"/>
    </row>
    <row r="149" spans="2:6">
      <c r="B149"/>
      <c r="C149"/>
      <c r="D149"/>
      <c r="E149"/>
      <c r="F149"/>
    </row>
    <row r="150" spans="2:6">
      <c r="B150"/>
      <c r="C150"/>
      <c r="D150"/>
      <c r="E150"/>
      <c r="F150"/>
    </row>
    <row r="151" spans="2:6">
      <c r="B151"/>
      <c r="C151"/>
      <c r="D151"/>
      <c r="E151"/>
      <c r="F151"/>
    </row>
    <row r="152" spans="2:6">
      <c r="B152"/>
      <c r="C152"/>
      <c r="D152"/>
      <c r="E152"/>
      <c r="F152"/>
    </row>
    <row r="153" spans="2:6">
      <c r="B153"/>
      <c r="C153"/>
      <c r="D153"/>
      <c r="E153"/>
      <c r="F153"/>
    </row>
    <row r="154" spans="2:6">
      <c r="B154"/>
      <c r="C154"/>
      <c r="D154"/>
      <c r="E154"/>
      <c r="F154"/>
    </row>
    <row r="155" spans="2:6">
      <c r="B155"/>
      <c r="C155"/>
      <c r="D155"/>
      <c r="E155"/>
      <c r="F155"/>
    </row>
    <row r="156" spans="2:6">
      <c r="B156"/>
      <c r="C156"/>
      <c r="D156"/>
      <c r="E156"/>
      <c r="F156"/>
    </row>
    <row r="157" spans="2:6">
      <c r="B157"/>
      <c r="C157"/>
      <c r="D157"/>
      <c r="E157"/>
      <c r="F157"/>
    </row>
    <row r="158" spans="2:6">
      <c r="B158"/>
      <c r="C158"/>
      <c r="D158"/>
      <c r="E158"/>
      <c r="F158"/>
    </row>
    <row r="159" spans="2:6">
      <c r="B159"/>
      <c r="C159"/>
      <c r="D159"/>
      <c r="E159"/>
      <c r="F159"/>
    </row>
    <row r="160" spans="2:6">
      <c r="B160"/>
      <c r="C160"/>
      <c r="D160"/>
      <c r="E160"/>
      <c r="F160"/>
    </row>
    <row r="161" spans="2:6">
      <c r="B161"/>
      <c r="C161"/>
      <c r="D161"/>
      <c r="E161"/>
      <c r="F161"/>
    </row>
    <row r="162" spans="2:6">
      <c r="B162"/>
      <c r="C162"/>
      <c r="D162"/>
      <c r="E162"/>
      <c r="F162"/>
    </row>
    <row r="163" spans="2:6">
      <c r="F163"/>
    </row>
    <row r="164" spans="2:6">
      <c r="F164"/>
    </row>
    <row r="165" spans="2:6">
      <c r="F165"/>
    </row>
    <row r="166" spans="2:6">
      <c r="F166"/>
    </row>
    <row r="167" spans="2:6">
      <c r="F167"/>
    </row>
    <row r="168" spans="2:6">
      <c r="F168"/>
    </row>
    <row r="169" spans="2:6">
      <c r="F169"/>
    </row>
    <row r="170" spans="2:6">
      <c r="F170"/>
    </row>
    <row r="171" spans="2:6">
      <c r="F171"/>
    </row>
    <row r="172" spans="2:6">
      <c r="F172"/>
    </row>
    <row r="173" spans="2:6">
      <c r="F173"/>
    </row>
    <row r="174" spans="2:6">
      <c r="F174"/>
    </row>
    <row r="175" spans="2:6">
      <c r="F175"/>
    </row>
    <row r="176" spans="2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</sheetData>
  <mergeCells count="2">
    <mergeCell ref="A2:F2"/>
    <mergeCell ref="A97:E97"/>
  </mergeCells>
  <phoneticPr fontId="10" type="noConversion"/>
  <pageMargins left="0.7" right="0.7" top="0.75" bottom="0.75" header="0.3" footer="0.3"/>
  <pageSetup paperSize="5" scale="46" orientation="portrait" r:id="rId1"/>
  <rowBreaks count="1" manualBreakCount="1">
    <brk id="11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5E10-6A4B-4DD6-B878-0CF4FF019A72}">
  <sheetPr>
    <pageSetUpPr fitToPage="1"/>
  </sheetPr>
  <dimension ref="A1:K170"/>
  <sheetViews>
    <sheetView view="pageBreakPreview" zoomScaleNormal="85" zoomScaleSheetLayoutView="100" workbookViewId="0">
      <selection activeCell="H25" sqref="H25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8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375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80" t="s">
        <v>4</v>
      </c>
      <c r="F2" s="30" t="s">
        <v>5</v>
      </c>
      <c r="H2" s="27"/>
      <c r="I2" s="27"/>
      <c r="J2" s="27"/>
      <c r="K2" s="27"/>
    </row>
    <row r="3" spans="1:11">
      <c r="A3" s="85">
        <v>0.53715999999999997</v>
      </c>
      <c r="B3" s="85">
        <v>123.0616</v>
      </c>
      <c r="C3" s="57" t="s">
        <v>6</v>
      </c>
      <c r="D3" s="85" t="s">
        <v>363</v>
      </c>
      <c r="E3" s="87" t="s">
        <v>40</v>
      </c>
      <c r="F3" s="85" t="s">
        <v>370</v>
      </c>
    </row>
    <row r="4" spans="1:11">
      <c r="A4" s="86">
        <v>0.53705999999999998</v>
      </c>
      <c r="B4" s="86">
        <v>123.062386</v>
      </c>
      <c r="C4" s="57" t="s">
        <v>6</v>
      </c>
      <c r="D4" s="86" t="s">
        <v>363</v>
      </c>
      <c r="E4" s="88" t="s">
        <v>33</v>
      </c>
      <c r="F4" s="86" t="s">
        <v>370</v>
      </c>
    </row>
    <row r="5" spans="1:11">
      <c r="A5" s="85">
        <v>0.53687300000000004</v>
      </c>
      <c r="B5" s="85">
        <v>123.06285</v>
      </c>
      <c r="C5" s="57" t="s">
        <v>6</v>
      </c>
      <c r="D5" s="85" t="s">
        <v>373</v>
      </c>
      <c r="E5" s="87" t="s">
        <v>108</v>
      </c>
      <c r="F5" s="85" t="s">
        <v>370</v>
      </c>
    </row>
    <row r="6" spans="1:11">
      <c r="A6" s="86">
        <v>0.53676000000000001</v>
      </c>
      <c r="B6" s="86">
        <v>123.06331900000001</v>
      </c>
      <c r="C6" s="57" t="s">
        <v>6</v>
      </c>
      <c r="D6" s="86" t="s">
        <v>363</v>
      </c>
      <c r="E6" s="87" t="s">
        <v>40</v>
      </c>
      <c r="F6" s="86" t="s">
        <v>370</v>
      </c>
    </row>
    <row r="7" spans="1:11">
      <c r="A7" s="85">
        <v>0.53668830000000001</v>
      </c>
      <c r="B7" s="85">
        <v>123.0635</v>
      </c>
      <c r="C7" s="57" t="s">
        <v>6</v>
      </c>
      <c r="D7" s="85" t="s">
        <v>363</v>
      </c>
      <c r="E7" s="87" t="s">
        <v>366</v>
      </c>
      <c r="F7" s="85" t="s">
        <v>370</v>
      </c>
    </row>
    <row r="8" spans="1:11">
      <c r="A8" s="86">
        <v>0.53664160000000005</v>
      </c>
      <c r="B8" s="86">
        <v>123.064353</v>
      </c>
      <c r="C8" s="57" t="s">
        <v>6</v>
      </c>
      <c r="D8" s="86" t="s">
        <v>363</v>
      </c>
      <c r="E8" s="88" t="s">
        <v>36</v>
      </c>
      <c r="F8" s="86" t="s">
        <v>369</v>
      </c>
    </row>
    <row r="9" spans="1:11">
      <c r="A9" s="85">
        <v>0.53664000000000001</v>
      </c>
      <c r="B9" s="85">
        <v>123.06453</v>
      </c>
      <c r="C9" s="57" t="s">
        <v>6</v>
      </c>
      <c r="D9" s="85" t="s">
        <v>373</v>
      </c>
      <c r="E9" s="87" t="s">
        <v>108</v>
      </c>
      <c r="F9" s="85" t="s">
        <v>370</v>
      </c>
    </row>
    <row r="10" spans="1:11">
      <c r="A10" s="86">
        <v>0.53657999999999995</v>
      </c>
      <c r="B10" s="86">
        <v>123.06462500000001</v>
      </c>
      <c r="C10" s="57" t="s">
        <v>6</v>
      </c>
      <c r="D10" s="86" t="s">
        <v>363</v>
      </c>
      <c r="E10" s="88" t="s">
        <v>36</v>
      </c>
      <c r="F10" s="86" t="s">
        <v>370</v>
      </c>
    </row>
    <row r="11" spans="1:11">
      <c r="A11" s="85">
        <v>0.53776500000000005</v>
      </c>
      <c r="B11" s="85">
        <v>123.67589</v>
      </c>
      <c r="C11" s="57" t="s">
        <v>6</v>
      </c>
      <c r="D11" s="85" t="s">
        <v>363</v>
      </c>
      <c r="E11" s="87" t="s">
        <v>29</v>
      </c>
      <c r="F11" s="85" t="s">
        <v>370</v>
      </c>
    </row>
    <row r="12" spans="1:11">
      <c r="A12" s="86">
        <v>0.538053</v>
      </c>
      <c r="B12" s="86">
        <v>123.0688983</v>
      </c>
      <c r="C12" s="57" t="s">
        <v>6</v>
      </c>
      <c r="D12" s="86" t="s">
        <v>363</v>
      </c>
      <c r="E12" s="88" t="s">
        <v>29</v>
      </c>
      <c r="F12" s="86" t="s">
        <v>370</v>
      </c>
    </row>
    <row r="13" spans="1:11">
      <c r="A13" s="85">
        <v>0.5381416</v>
      </c>
      <c r="B13" s="85">
        <v>123.06943</v>
      </c>
      <c r="C13" s="57" t="s">
        <v>6</v>
      </c>
      <c r="D13" s="85" t="s">
        <v>364</v>
      </c>
      <c r="E13" s="87" t="s">
        <v>38</v>
      </c>
      <c r="F13" s="85" t="s">
        <v>370</v>
      </c>
    </row>
    <row r="14" spans="1:11">
      <c r="A14" s="86">
        <v>0.53849999999999998</v>
      </c>
      <c r="B14" s="86">
        <v>123.0709916</v>
      </c>
      <c r="C14" s="57" t="s">
        <v>6</v>
      </c>
      <c r="D14" s="86" t="s">
        <v>363</v>
      </c>
      <c r="E14" s="88" t="s">
        <v>33</v>
      </c>
      <c r="F14" s="86" t="s">
        <v>370</v>
      </c>
    </row>
    <row r="15" spans="1:11">
      <c r="A15" s="85">
        <v>0.53876999999999997</v>
      </c>
      <c r="B15" s="85">
        <v>123.0721183</v>
      </c>
      <c r="C15" s="57" t="s">
        <v>6</v>
      </c>
      <c r="D15" s="85" t="s">
        <v>363</v>
      </c>
      <c r="E15" s="87" t="s">
        <v>36</v>
      </c>
      <c r="F15" s="85" t="s">
        <v>370</v>
      </c>
    </row>
    <row r="16" spans="1:11">
      <c r="A16" s="86">
        <v>0.54071499999999995</v>
      </c>
      <c r="B16" s="86">
        <v>123.07647</v>
      </c>
      <c r="C16" s="57" t="s">
        <v>6</v>
      </c>
      <c r="D16" s="86" t="s">
        <v>363</v>
      </c>
      <c r="E16" s="87" t="s">
        <v>366</v>
      </c>
      <c r="F16" s="86" t="s">
        <v>370</v>
      </c>
    </row>
    <row r="17" spans="1:8">
      <c r="A17" s="85">
        <v>0.54077500000000001</v>
      </c>
      <c r="B17" s="85">
        <v>123.07669300000001</v>
      </c>
      <c r="C17" s="92" t="s">
        <v>71</v>
      </c>
      <c r="D17" s="92" t="s">
        <v>71</v>
      </c>
      <c r="E17" s="87" t="s">
        <v>71</v>
      </c>
      <c r="F17" s="85" t="s">
        <v>369</v>
      </c>
    </row>
    <row r="18" spans="1:8">
      <c r="A18" s="86">
        <v>0.54078599999999999</v>
      </c>
      <c r="B18" s="86">
        <v>123.0768083</v>
      </c>
      <c r="C18" s="57" t="s">
        <v>6</v>
      </c>
      <c r="D18" s="86" t="s">
        <v>363</v>
      </c>
      <c r="E18" s="88" t="s">
        <v>61</v>
      </c>
      <c r="F18" s="86" t="s">
        <v>369</v>
      </c>
    </row>
    <row r="19" spans="1:8">
      <c r="A19" s="85">
        <v>0.54126300000000005</v>
      </c>
      <c r="B19" s="85">
        <v>123.078453</v>
      </c>
      <c r="C19" s="57" t="s">
        <v>6</v>
      </c>
      <c r="D19" s="85" t="s">
        <v>363</v>
      </c>
      <c r="E19" s="87" t="s">
        <v>36</v>
      </c>
      <c r="F19" s="85" t="s">
        <v>370</v>
      </c>
    </row>
    <row r="20" spans="1:8">
      <c r="A20" s="86">
        <v>0.54145600000000005</v>
      </c>
      <c r="B20" s="86">
        <v>123.07898160000001</v>
      </c>
      <c r="C20" s="57" t="s">
        <v>6</v>
      </c>
      <c r="D20" s="86" t="s">
        <v>364</v>
      </c>
      <c r="E20" s="88" t="s">
        <v>273</v>
      </c>
      <c r="F20" s="86" t="s">
        <v>369</v>
      </c>
    </row>
    <row r="21" spans="1:8">
      <c r="A21" s="85">
        <v>0.54147000000000001</v>
      </c>
      <c r="B21" s="85">
        <v>123.0790349</v>
      </c>
      <c r="C21" s="57" t="s">
        <v>6</v>
      </c>
      <c r="D21" s="85" t="s">
        <v>364</v>
      </c>
      <c r="E21" s="87" t="s">
        <v>38</v>
      </c>
      <c r="F21" s="85" t="s">
        <v>370</v>
      </c>
    </row>
    <row r="22" spans="1:8">
      <c r="A22" s="86">
        <v>0.54173000000000004</v>
      </c>
      <c r="B22" s="86">
        <v>123.079945</v>
      </c>
      <c r="C22" s="57" t="s">
        <v>6</v>
      </c>
      <c r="D22" s="86" t="s">
        <v>373</v>
      </c>
      <c r="E22" s="88" t="s">
        <v>377</v>
      </c>
      <c r="F22" s="86" t="s">
        <v>369</v>
      </c>
    </row>
    <row r="23" spans="1:8">
      <c r="A23" s="85">
        <v>0.541883</v>
      </c>
      <c r="B23" s="85">
        <v>123.0802016</v>
      </c>
      <c r="C23" s="57" t="s">
        <v>6</v>
      </c>
      <c r="D23" s="85" t="s">
        <v>373</v>
      </c>
      <c r="E23" s="87" t="s">
        <v>378</v>
      </c>
      <c r="F23" s="85" t="s">
        <v>369</v>
      </c>
    </row>
    <row r="24" spans="1:8">
      <c r="A24" s="86">
        <v>0.54184500000000002</v>
      </c>
      <c r="B24" s="86">
        <v>123.08043000000001</v>
      </c>
      <c r="C24" s="57" t="s">
        <v>6</v>
      </c>
      <c r="D24" s="86" t="s">
        <v>364</v>
      </c>
      <c r="E24" s="88" t="s">
        <v>273</v>
      </c>
      <c r="F24" s="86" t="s">
        <v>369</v>
      </c>
      <c r="H24">
        <f>COUNTIF(F3:F170,"Rusak ringan")</f>
        <v>83</v>
      </c>
    </row>
    <row r="25" spans="1:8">
      <c r="A25" s="85">
        <v>0.54188499999999995</v>
      </c>
      <c r="B25" s="85">
        <v>123.08061499999999</v>
      </c>
      <c r="C25" s="57" t="s">
        <v>6</v>
      </c>
      <c r="D25" s="85" t="s">
        <v>364</v>
      </c>
      <c r="E25" s="87" t="s">
        <v>120</v>
      </c>
      <c r="F25" s="85" t="s">
        <v>369</v>
      </c>
      <c r="H25">
        <f>COUNTIF(F3:F170,"Rusak berat")</f>
        <v>4</v>
      </c>
    </row>
    <row r="26" spans="1:8">
      <c r="A26" s="86">
        <v>0.5419583</v>
      </c>
      <c r="B26" s="86">
        <v>123.08087999999999</v>
      </c>
      <c r="C26" s="57" t="s">
        <v>6</v>
      </c>
      <c r="D26" s="86" t="s">
        <v>364</v>
      </c>
      <c r="E26" s="88" t="s">
        <v>120</v>
      </c>
      <c r="F26" s="86" t="s">
        <v>369</v>
      </c>
    </row>
    <row r="27" spans="1:8" ht="27.6">
      <c r="A27" s="85">
        <v>0.54209499999999999</v>
      </c>
      <c r="B27" s="85">
        <v>123.0814216</v>
      </c>
      <c r="C27" s="57" t="s">
        <v>6</v>
      </c>
      <c r="D27" s="85" t="s">
        <v>363</v>
      </c>
      <c r="E27" s="87" t="s">
        <v>195</v>
      </c>
      <c r="F27" s="85" t="s">
        <v>369</v>
      </c>
    </row>
    <row r="28" spans="1:8">
      <c r="A28" s="86">
        <v>0.54220829999999998</v>
      </c>
      <c r="B28" s="86">
        <v>123.081705</v>
      </c>
      <c r="C28" s="57" t="s">
        <v>6</v>
      </c>
      <c r="D28" s="86" t="s">
        <v>373</v>
      </c>
      <c r="E28" s="88" t="s">
        <v>379</v>
      </c>
      <c r="F28" s="86" t="s">
        <v>369</v>
      </c>
    </row>
    <row r="29" spans="1:8" ht="27.6">
      <c r="A29" s="85">
        <v>0.54220829999999998</v>
      </c>
      <c r="B29" s="85">
        <v>123.081816</v>
      </c>
      <c r="C29" s="57" t="s">
        <v>6</v>
      </c>
      <c r="D29" s="85" t="s">
        <v>363</v>
      </c>
      <c r="E29" s="87" t="s">
        <v>84</v>
      </c>
      <c r="F29" s="85" t="s">
        <v>369</v>
      </c>
    </row>
    <row r="30" spans="1:8">
      <c r="A30" s="86">
        <v>0.54231499999999999</v>
      </c>
      <c r="B30" s="86">
        <v>123.08247160000001</v>
      </c>
      <c r="C30" s="92" t="s">
        <v>71</v>
      </c>
      <c r="D30" s="92" t="s">
        <v>71</v>
      </c>
      <c r="E30" s="88" t="s">
        <v>71</v>
      </c>
      <c r="F30" s="86" t="s">
        <v>369</v>
      </c>
    </row>
    <row r="31" spans="1:8">
      <c r="A31" s="85">
        <v>0.542296</v>
      </c>
      <c r="B31" s="85">
        <v>123.0835783</v>
      </c>
      <c r="C31" s="92" t="s">
        <v>71</v>
      </c>
      <c r="D31" s="92" t="s">
        <v>71</v>
      </c>
      <c r="E31" s="87" t="s">
        <v>71</v>
      </c>
      <c r="F31" s="85" t="s">
        <v>369</v>
      </c>
    </row>
    <row r="32" spans="1:8">
      <c r="A32" s="86">
        <v>0.54220999999999997</v>
      </c>
      <c r="B32" s="86">
        <v>123.08479</v>
      </c>
      <c r="C32" s="57" t="s">
        <v>6</v>
      </c>
      <c r="D32" s="86" t="s">
        <v>363</v>
      </c>
      <c r="E32" s="88" t="s">
        <v>33</v>
      </c>
      <c r="F32" s="86" t="s">
        <v>370</v>
      </c>
    </row>
    <row r="33" spans="1:6">
      <c r="A33" s="85">
        <v>0.54216500000000001</v>
      </c>
      <c r="B33" s="85">
        <v>123.085003</v>
      </c>
      <c r="C33" s="92" t="s">
        <v>71</v>
      </c>
      <c r="D33" s="92" t="s">
        <v>71</v>
      </c>
      <c r="E33" s="87" t="s">
        <v>71</v>
      </c>
      <c r="F33" s="85" t="s">
        <v>370</v>
      </c>
    </row>
    <row r="34" spans="1:6">
      <c r="A34" s="86">
        <v>0.54213</v>
      </c>
      <c r="B34" s="86">
        <v>123.085413</v>
      </c>
      <c r="C34" s="57" t="s">
        <v>6</v>
      </c>
      <c r="D34" s="86" t="s">
        <v>364</v>
      </c>
      <c r="E34" s="87" t="s">
        <v>38</v>
      </c>
      <c r="F34" s="86" t="s">
        <v>370</v>
      </c>
    </row>
    <row r="35" spans="1:6">
      <c r="A35" s="85">
        <v>0.54201829999999995</v>
      </c>
      <c r="B35" s="85">
        <v>123.086105</v>
      </c>
      <c r="C35" s="57" t="s">
        <v>6</v>
      </c>
      <c r="D35" s="85" t="s">
        <v>363</v>
      </c>
      <c r="E35" s="87" t="s">
        <v>36</v>
      </c>
      <c r="F35" s="85" t="s">
        <v>370</v>
      </c>
    </row>
    <row r="36" spans="1:6">
      <c r="A36" s="86">
        <v>0.54201600000000005</v>
      </c>
      <c r="B36" s="86">
        <v>123.08643600000001</v>
      </c>
      <c r="C36" s="57" t="s">
        <v>6</v>
      </c>
      <c r="D36" s="86" t="s">
        <v>364</v>
      </c>
      <c r="E36" s="87" t="s">
        <v>38</v>
      </c>
      <c r="F36" s="86" t="s">
        <v>370</v>
      </c>
    </row>
    <row r="37" spans="1:6">
      <c r="A37" s="85">
        <v>0.54202600000000001</v>
      </c>
      <c r="B37" s="85">
        <v>123.08744830000001</v>
      </c>
      <c r="C37" s="57" t="s">
        <v>6</v>
      </c>
      <c r="D37" s="85" t="s">
        <v>364</v>
      </c>
      <c r="E37" s="87" t="s">
        <v>38</v>
      </c>
      <c r="F37" s="85" t="s">
        <v>370</v>
      </c>
    </row>
    <row r="38" spans="1:6">
      <c r="A38" s="86">
        <v>0.54192600000000002</v>
      </c>
      <c r="B38" s="86">
        <v>123.08899</v>
      </c>
      <c r="C38" s="57" t="s">
        <v>6</v>
      </c>
      <c r="D38" s="86" t="s">
        <v>363</v>
      </c>
      <c r="E38" s="88" t="s">
        <v>66</v>
      </c>
      <c r="F38" s="86" t="s">
        <v>370</v>
      </c>
    </row>
    <row r="39" spans="1:6">
      <c r="A39" s="85">
        <v>0.54181299999999999</v>
      </c>
      <c r="B39" s="85">
        <v>123.0899016</v>
      </c>
      <c r="C39" s="57" t="s">
        <v>6</v>
      </c>
      <c r="D39" s="85" t="s">
        <v>363</v>
      </c>
      <c r="E39" s="87" t="s">
        <v>97</v>
      </c>
      <c r="F39" s="85" t="s">
        <v>370</v>
      </c>
    </row>
    <row r="40" spans="1:6">
      <c r="A40" s="86">
        <v>0.54160299999999995</v>
      </c>
      <c r="B40" s="86">
        <v>123.093256</v>
      </c>
      <c r="C40" s="57" t="s">
        <v>6</v>
      </c>
      <c r="D40" s="86" t="s">
        <v>363</v>
      </c>
      <c r="E40" s="87" t="s">
        <v>366</v>
      </c>
      <c r="F40" s="86" t="s">
        <v>370</v>
      </c>
    </row>
    <row r="41" spans="1:6">
      <c r="A41" s="85">
        <v>0.54159159999999995</v>
      </c>
      <c r="B41" s="85">
        <v>123.093356</v>
      </c>
      <c r="C41" s="57" t="s">
        <v>6</v>
      </c>
      <c r="D41" s="85" t="s">
        <v>363</v>
      </c>
      <c r="E41" s="87" t="s">
        <v>61</v>
      </c>
      <c r="F41" s="85" t="s">
        <v>370</v>
      </c>
    </row>
    <row r="42" spans="1:6" ht="27.6">
      <c r="A42" s="86">
        <v>0.54156000000000004</v>
      </c>
      <c r="B42" s="86">
        <v>123.09359499999999</v>
      </c>
      <c r="C42" s="57" t="s">
        <v>6</v>
      </c>
      <c r="D42" s="86" t="s">
        <v>363</v>
      </c>
      <c r="E42" s="88" t="s">
        <v>163</v>
      </c>
      <c r="F42" s="86" t="s">
        <v>369</v>
      </c>
    </row>
    <row r="43" spans="1:6">
      <c r="A43" s="85">
        <v>0.54146300000000003</v>
      </c>
      <c r="B43" s="85">
        <v>123.094413</v>
      </c>
      <c r="C43" s="57" t="s">
        <v>6</v>
      </c>
      <c r="D43" s="85" t="s">
        <v>363</v>
      </c>
      <c r="E43" s="87" t="s">
        <v>366</v>
      </c>
      <c r="F43" s="85" t="s">
        <v>370</v>
      </c>
    </row>
    <row r="44" spans="1:6" ht="27.6">
      <c r="A44" s="86">
        <v>0.54142299999999999</v>
      </c>
      <c r="B44" s="86">
        <v>123.094835</v>
      </c>
      <c r="C44" s="57" t="s">
        <v>6</v>
      </c>
      <c r="D44" s="86" t="s">
        <v>363</v>
      </c>
      <c r="E44" s="88" t="s">
        <v>163</v>
      </c>
      <c r="F44" s="86" t="s">
        <v>369</v>
      </c>
    </row>
    <row r="45" spans="1:6">
      <c r="A45" s="85">
        <v>0.54138299999999995</v>
      </c>
      <c r="B45" s="85">
        <v>123.09503599999999</v>
      </c>
      <c r="C45" s="57" t="s">
        <v>6</v>
      </c>
      <c r="D45" s="85" t="s">
        <v>363</v>
      </c>
      <c r="E45" s="87" t="s">
        <v>61</v>
      </c>
      <c r="F45" s="85" t="s">
        <v>370</v>
      </c>
    </row>
    <row r="46" spans="1:6">
      <c r="A46" s="86">
        <v>0.54123160000000003</v>
      </c>
      <c r="B46" s="86">
        <v>123.09718599999999</v>
      </c>
      <c r="C46" s="57" t="s">
        <v>6</v>
      </c>
      <c r="D46" s="86" t="s">
        <v>363</v>
      </c>
      <c r="E46" s="88" t="s">
        <v>29</v>
      </c>
      <c r="F46" s="86" t="s">
        <v>369</v>
      </c>
    </row>
    <row r="47" spans="1:6">
      <c r="A47" s="85">
        <v>0.54107899999999998</v>
      </c>
      <c r="B47" s="85">
        <v>123.09882500000001</v>
      </c>
      <c r="C47" s="57" t="s">
        <v>6</v>
      </c>
      <c r="D47" s="85" t="s">
        <v>364</v>
      </c>
      <c r="E47" s="87" t="s">
        <v>38</v>
      </c>
      <c r="F47" s="85" t="s">
        <v>370</v>
      </c>
    </row>
    <row r="48" spans="1:6">
      <c r="A48" s="86">
        <v>0.54103599999999996</v>
      </c>
      <c r="B48" s="86">
        <v>123.0990116</v>
      </c>
      <c r="C48" s="57" t="s">
        <v>6</v>
      </c>
      <c r="D48" s="86" t="s">
        <v>363</v>
      </c>
      <c r="E48" s="88" t="s">
        <v>29</v>
      </c>
      <c r="F48" s="86" t="s">
        <v>369</v>
      </c>
    </row>
    <row r="49" spans="1:6">
      <c r="A49" s="85">
        <v>0.54098829999999998</v>
      </c>
      <c r="B49" s="85">
        <v>123.09954500000001</v>
      </c>
      <c r="C49" s="57" t="s">
        <v>6</v>
      </c>
      <c r="D49" s="85" t="s">
        <v>364</v>
      </c>
      <c r="E49" s="87" t="s">
        <v>38</v>
      </c>
      <c r="F49" s="85" t="s">
        <v>369</v>
      </c>
    </row>
    <row r="50" spans="1:6">
      <c r="A50" s="86">
        <v>0.54089600000000004</v>
      </c>
      <c r="B50" s="86">
        <v>123.1009816</v>
      </c>
      <c r="C50" s="57" t="s">
        <v>6</v>
      </c>
      <c r="D50" s="86" t="s">
        <v>363</v>
      </c>
      <c r="E50" s="87" t="s">
        <v>366</v>
      </c>
      <c r="F50" s="86" t="s">
        <v>369</v>
      </c>
    </row>
    <row r="51" spans="1:6">
      <c r="A51" s="85">
        <v>0.54080830000000002</v>
      </c>
      <c r="B51" s="85">
        <v>123.101856</v>
      </c>
      <c r="C51" s="57" t="s">
        <v>6</v>
      </c>
      <c r="D51" s="85" t="s">
        <v>373</v>
      </c>
      <c r="E51" s="87" t="s">
        <v>112</v>
      </c>
      <c r="F51" s="85" t="s">
        <v>369</v>
      </c>
    </row>
    <row r="52" spans="1:6">
      <c r="A52" s="86">
        <v>0.54080300000000003</v>
      </c>
      <c r="B52" s="86">
        <v>123.10199299999999</v>
      </c>
      <c r="C52" s="57" t="s">
        <v>6</v>
      </c>
      <c r="D52" s="86" t="s">
        <v>363</v>
      </c>
      <c r="E52" s="87" t="s">
        <v>366</v>
      </c>
      <c r="F52" s="86" t="s">
        <v>369</v>
      </c>
    </row>
    <row r="53" spans="1:6">
      <c r="A53" s="85">
        <v>0.54079829999999995</v>
      </c>
      <c r="B53" s="85">
        <v>123.10204830000001</v>
      </c>
      <c r="C53" s="57" t="s">
        <v>6</v>
      </c>
      <c r="D53" s="85" t="s">
        <v>364</v>
      </c>
      <c r="E53" s="87" t="s">
        <v>120</v>
      </c>
      <c r="F53" s="85" t="s">
        <v>371</v>
      </c>
    </row>
    <row r="54" spans="1:6">
      <c r="A54" s="86">
        <v>0.54079829999999995</v>
      </c>
      <c r="B54" s="86">
        <v>123.10204830000001</v>
      </c>
      <c r="C54" s="57" t="s">
        <v>6</v>
      </c>
      <c r="D54" s="86" t="s">
        <v>364</v>
      </c>
      <c r="E54" s="88" t="s">
        <v>120</v>
      </c>
      <c r="F54" s="86" t="s">
        <v>376</v>
      </c>
    </row>
    <row r="55" spans="1:6">
      <c r="A55" s="85">
        <v>0.54070300000000004</v>
      </c>
      <c r="B55" s="85">
        <v>123.102406</v>
      </c>
      <c r="C55" s="57" t="s">
        <v>6</v>
      </c>
      <c r="D55" s="85" t="s">
        <v>373</v>
      </c>
      <c r="E55" s="87" t="s">
        <v>112</v>
      </c>
      <c r="F55" s="85" t="s">
        <v>369</v>
      </c>
    </row>
    <row r="56" spans="1:6">
      <c r="A56" s="86">
        <v>0.540663</v>
      </c>
      <c r="B56" s="86">
        <v>123.1026</v>
      </c>
      <c r="C56" s="57" t="s">
        <v>6</v>
      </c>
      <c r="D56" s="86" t="s">
        <v>373</v>
      </c>
      <c r="E56" s="88" t="s">
        <v>291</v>
      </c>
      <c r="F56" s="86" t="s">
        <v>369</v>
      </c>
    </row>
    <row r="57" spans="1:6" ht="27.6">
      <c r="A57" s="85">
        <v>0.54065300000000005</v>
      </c>
      <c r="B57" s="85">
        <v>123.10276829999999</v>
      </c>
      <c r="C57" s="57" t="s">
        <v>6</v>
      </c>
      <c r="D57" s="85" t="s">
        <v>363</v>
      </c>
      <c r="E57" s="87" t="s">
        <v>195</v>
      </c>
      <c r="F57" s="85" t="s">
        <v>369</v>
      </c>
    </row>
    <row r="58" spans="1:6">
      <c r="A58" s="86">
        <v>0.54056000000000004</v>
      </c>
      <c r="B58" s="86">
        <v>123.10384999999999</v>
      </c>
      <c r="C58" s="57" t="s">
        <v>6</v>
      </c>
      <c r="D58" s="86" t="s">
        <v>363</v>
      </c>
      <c r="E58" s="88" t="s">
        <v>33</v>
      </c>
      <c r="F58" s="86" t="s">
        <v>369</v>
      </c>
    </row>
    <row r="59" spans="1:6">
      <c r="A59" s="85">
        <v>0.54056499999999996</v>
      </c>
      <c r="B59" s="85">
        <v>123.10389600000001</v>
      </c>
      <c r="C59" s="57" t="s">
        <v>6</v>
      </c>
      <c r="D59" s="85" t="s">
        <v>363</v>
      </c>
      <c r="E59" s="87" t="s">
        <v>66</v>
      </c>
      <c r="F59" s="85" t="s">
        <v>370</v>
      </c>
    </row>
    <row r="60" spans="1:6">
      <c r="A60" s="86">
        <v>0.54041600000000001</v>
      </c>
      <c r="B60" s="86">
        <v>123.1046783</v>
      </c>
      <c r="C60" s="57" t="s">
        <v>6</v>
      </c>
      <c r="D60" s="86" t="s">
        <v>363</v>
      </c>
      <c r="E60" s="88" t="s">
        <v>36</v>
      </c>
      <c r="F60" s="86" t="s">
        <v>369</v>
      </c>
    </row>
    <row r="61" spans="1:6">
      <c r="A61" s="85">
        <v>0.54015999999999997</v>
      </c>
      <c r="B61" s="85">
        <v>123.1060416</v>
      </c>
      <c r="C61" s="57" t="s">
        <v>6</v>
      </c>
      <c r="D61" s="85" t="s">
        <v>364</v>
      </c>
      <c r="E61" s="87" t="s">
        <v>38</v>
      </c>
      <c r="F61" s="85" t="s">
        <v>369</v>
      </c>
    </row>
    <row r="62" spans="1:6">
      <c r="A62" s="86">
        <v>0.54013</v>
      </c>
      <c r="B62" s="86">
        <v>123.1067316</v>
      </c>
      <c r="C62" s="57" t="s">
        <v>6</v>
      </c>
      <c r="D62" s="86" t="s">
        <v>364</v>
      </c>
      <c r="E62" s="87" t="s">
        <v>38</v>
      </c>
      <c r="F62" s="86" t="s">
        <v>369</v>
      </c>
    </row>
    <row r="63" spans="1:6">
      <c r="A63" s="85">
        <v>0.54005159999999997</v>
      </c>
      <c r="B63" s="85">
        <v>123.107096</v>
      </c>
      <c r="C63" s="57" t="s">
        <v>6</v>
      </c>
      <c r="D63" s="85" t="s">
        <v>364</v>
      </c>
      <c r="E63" s="87" t="s">
        <v>38</v>
      </c>
      <c r="F63" s="85" t="s">
        <v>370</v>
      </c>
    </row>
    <row r="64" spans="1:6">
      <c r="A64" s="86">
        <v>0.53962881600000001</v>
      </c>
      <c r="B64" s="86">
        <v>123.10972474899999</v>
      </c>
      <c r="C64" s="57" t="s">
        <v>6</v>
      </c>
      <c r="D64" s="86" t="s">
        <v>364</v>
      </c>
      <c r="E64" s="87" t="s">
        <v>38</v>
      </c>
      <c r="F64" s="86" t="s">
        <v>369</v>
      </c>
    </row>
    <row r="65" spans="1:6">
      <c r="A65" s="85">
        <v>0.53951842999999999</v>
      </c>
      <c r="B65" s="85">
        <v>123.110657983</v>
      </c>
      <c r="C65" s="57" t="s">
        <v>6</v>
      </c>
      <c r="D65" s="85" t="s">
        <v>363</v>
      </c>
      <c r="E65" s="87" t="s">
        <v>33</v>
      </c>
      <c r="F65" s="85" t="s">
        <v>370</v>
      </c>
    </row>
    <row r="66" spans="1:6">
      <c r="A66" s="86">
        <v>0.53964820000000002</v>
      </c>
      <c r="B66" s="86">
        <v>123.10964516</v>
      </c>
      <c r="C66" s="57" t="s">
        <v>6</v>
      </c>
      <c r="D66" s="86" t="s">
        <v>363</v>
      </c>
      <c r="E66" s="88" t="s">
        <v>36</v>
      </c>
      <c r="F66" s="86" t="s">
        <v>369</v>
      </c>
    </row>
    <row r="67" spans="1:6">
      <c r="A67" s="85">
        <v>0.53934786000000001</v>
      </c>
      <c r="B67" s="85">
        <v>123.11188613</v>
      </c>
      <c r="C67" s="57" t="s">
        <v>6</v>
      </c>
      <c r="D67" s="85" t="s">
        <v>363</v>
      </c>
      <c r="E67" s="87" t="s">
        <v>36</v>
      </c>
      <c r="F67" s="85" t="s">
        <v>370</v>
      </c>
    </row>
    <row r="68" spans="1:6">
      <c r="A68" s="86">
        <v>0.53930398300000004</v>
      </c>
      <c r="B68" s="86">
        <v>123.112360716</v>
      </c>
      <c r="C68" s="57" t="s">
        <v>6</v>
      </c>
      <c r="D68" s="86" t="s">
        <v>363</v>
      </c>
      <c r="E68" s="88" t="s">
        <v>36</v>
      </c>
      <c r="F68" s="86" t="s">
        <v>370</v>
      </c>
    </row>
    <row r="69" spans="1:6">
      <c r="A69" s="85">
        <v>0.53948315999999996</v>
      </c>
      <c r="B69" s="85">
        <v>123.11109113000001</v>
      </c>
      <c r="C69" s="57" t="s">
        <v>6</v>
      </c>
      <c r="D69" s="85" t="s">
        <v>363</v>
      </c>
      <c r="E69" s="87" t="s">
        <v>33</v>
      </c>
      <c r="F69" s="85" t="s">
        <v>369</v>
      </c>
    </row>
    <row r="70" spans="1:6">
      <c r="A70" s="86">
        <v>0.53911710000000002</v>
      </c>
      <c r="B70" s="86">
        <v>123.11398036</v>
      </c>
      <c r="C70" s="57" t="s">
        <v>6</v>
      </c>
      <c r="D70" s="86" t="s">
        <v>363</v>
      </c>
      <c r="E70" s="88" t="s">
        <v>36</v>
      </c>
      <c r="F70" s="86" t="s">
        <v>369</v>
      </c>
    </row>
    <row r="71" spans="1:6">
      <c r="A71" s="85">
        <v>0.53910013000000001</v>
      </c>
      <c r="B71" s="85">
        <v>123.114075</v>
      </c>
      <c r="C71" s="57" t="s">
        <v>6</v>
      </c>
      <c r="D71" s="85" t="s">
        <v>363</v>
      </c>
      <c r="E71" s="87" t="s">
        <v>36</v>
      </c>
      <c r="F71" s="85" t="s">
        <v>369</v>
      </c>
    </row>
    <row r="72" spans="1:6">
      <c r="A72" s="86">
        <v>0.53921668300000003</v>
      </c>
      <c r="B72" s="86">
        <v>123.11321006</v>
      </c>
      <c r="C72" s="57" t="s">
        <v>6</v>
      </c>
      <c r="D72" s="86" t="s">
        <v>363</v>
      </c>
      <c r="E72" s="88" t="s">
        <v>33</v>
      </c>
      <c r="F72" s="86" t="s">
        <v>369</v>
      </c>
    </row>
    <row r="73" spans="1:6">
      <c r="A73" s="85">
        <v>0.53898259999999998</v>
      </c>
      <c r="B73" s="85">
        <v>123.11515515000001</v>
      </c>
      <c r="C73" s="57" t="s">
        <v>6</v>
      </c>
      <c r="D73" s="85" t="s">
        <v>363</v>
      </c>
      <c r="E73" s="87" t="s">
        <v>33</v>
      </c>
      <c r="F73" s="85" t="s">
        <v>369</v>
      </c>
    </row>
    <row r="74" spans="1:6">
      <c r="A74" s="86">
        <v>0.5388001</v>
      </c>
      <c r="B74" s="86">
        <v>123.115627</v>
      </c>
      <c r="C74" s="57" t="s">
        <v>6</v>
      </c>
      <c r="D74" s="86" t="s">
        <v>364</v>
      </c>
      <c r="E74" s="87" t="s">
        <v>38</v>
      </c>
      <c r="F74" s="86" t="s">
        <v>370</v>
      </c>
    </row>
    <row r="75" spans="1:6">
      <c r="A75" s="85">
        <v>0.53909593</v>
      </c>
      <c r="B75" s="85">
        <v>123.11411080000001</v>
      </c>
      <c r="C75" s="57" t="s">
        <v>6</v>
      </c>
      <c r="D75" s="85" t="s">
        <v>364</v>
      </c>
      <c r="E75" s="87" t="s">
        <v>38</v>
      </c>
      <c r="F75" s="85" t="s">
        <v>369</v>
      </c>
    </row>
    <row r="76" spans="1:6">
      <c r="A76" s="86">
        <v>0.53883899999999996</v>
      </c>
      <c r="B76" s="86">
        <v>123.116246516</v>
      </c>
      <c r="C76" s="57" t="s">
        <v>6</v>
      </c>
      <c r="D76" s="86" t="s">
        <v>364</v>
      </c>
      <c r="E76" s="87" t="s">
        <v>38</v>
      </c>
      <c r="F76" s="86" t="s">
        <v>369</v>
      </c>
    </row>
    <row r="77" spans="1:6">
      <c r="A77" s="85">
        <v>0.53884778300000002</v>
      </c>
      <c r="B77" s="85">
        <v>123.116193483</v>
      </c>
      <c r="C77" s="57" t="s">
        <v>6</v>
      </c>
      <c r="D77" s="85" t="s">
        <v>363</v>
      </c>
      <c r="E77" s="87" t="s">
        <v>49</v>
      </c>
      <c r="F77" s="85" t="s">
        <v>369</v>
      </c>
    </row>
    <row r="78" spans="1:6">
      <c r="A78" s="86">
        <v>0.53856883</v>
      </c>
      <c r="B78" s="86">
        <v>123.11847496</v>
      </c>
      <c r="C78" s="57" t="s">
        <v>6</v>
      </c>
      <c r="D78" s="86" t="s">
        <v>363</v>
      </c>
      <c r="E78" s="88" t="s">
        <v>56</v>
      </c>
      <c r="F78" s="86" t="s">
        <v>370</v>
      </c>
    </row>
    <row r="79" spans="1:6">
      <c r="A79" s="85">
        <v>0.53855715999999998</v>
      </c>
      <c r="B79" s="85">
        <v>123.11747393</v>
      </c>
      <c r="C79" s="57" t="s">
        <v>6</v>
      </c>
      <c r="D79" s="85" t="s">
        <v>363</v>
      </c>
      <c r="E79" s="87" t="s">
        <v>49</v>
      </c>
      <c r="F79" s="85" t="s">
        <v>369</v>
      </c>
    </row>
    <row r="80" spans="1:6">
      <c r="A80" s="86">
        <v>0.53810114899999995</v>
      </c>
      <c r="B80" s="86">
        <v>123.119862649</v>
      </c>
      <c r="C80" s="57" t="s">
        <v>6</v>
      </c>
      <c r="D80" s="86" t="s">
        <v>364</v>
      </c>
      <c r="E80" s="88" t="s">
        <v>94</v>
      </c>
      <c r="F80" s="86" t="s">
        <v>369</v>
      </c>
    </row>
    <row r="81" spans="1:6">
      <c r="A81" s="85">
        <v>0.53124844999999998</v>
      </c>
      <c r="B81" s="85">
        <v>123.16691826</v>
      </c>
      <c r="C81" s="57" t="s">
        <v>6</v>
      </c>
      <c r="D81" s="85" t="s">
        <v>364</v>
      </c>
      <c r="E81" s="87" t="s">
        <v>380</v>
      </c>
      <c r="F81" s="85" t="s">
        <v>369</v>
      </c>
    </row>
    <row r="82" spans="1:6">
      <c r="A82" s="86">
        <v>0.53091330000000003</v>
      </c>
      <c r="B82" s="86">
        <v>123.1664127</v>
      </c>
      <c r="C82" s="57" t="s">
        <v>6</v>
      </c>
      <c r="D82" s="86" t="s">
        <v>363</v>
      </c>
      <c r="E82" s="88" t="s">
        <v>73</v>
      </c>
      <c r="F82" s="86" t="s">
        <v>369</v>
      </c>
    </row>
    <row r="83" spans="1:6">
      <c r="A83" s="85">
        <v>0.5323464</v>
      </c>
      <c r="B83" s="85">
        <v>123.16870160000001</v>
      </c>
      <c r="C83" s="57" t="s">
        <v>6</v>
      </c>
      <c r="D83" s="85" t="s">
        <v>363</v>
      </c>
      <c r="E83" s="87" t="s">
        <v>29</v>
      </c>
      <c r="F83" s="85" t="s">
        <v>369</v>
      </c>
    </row>
    <row r="84" spans="1:6">
      <c r="A84" s="86">
        <v>0.53152885000000005</v>
      </c>
      <c r="B84" s="86">
        <v>123.16712283</v>
      </c>
      <c r="C84" s="57" t="s">
        <v>6</v>
      </c>
      <c r="D84" s="86" t="s">
        <v>363</v>
      </c>
      <c r="E84" s="88" t="s">
        <v>67</v>
      </c>
      <c r="F84" s="86" t="s">
        <v>371</v>
      </c>
    </row>
    <row r="85" spans="1:6">
      <c r="A85" s="85">
        <v>0.32864100000000002</v>
      </c>
      <c r="B85" s="85">
        <v>123.1698596</v>
      </c>
      <c r="C85" s="57" t="s">
        <v>6</v>
      </c>
      <c r="D85" s="85" t="s">
        <v>363</v>
      </c>
      <c r="E85" s="87" t="s">
        <v>66</v>
      </c>
      <c r="F85" s="85" t="s">
        <v>369</v>
      </c>
    </row>
    <row r="86" spans="1:6">
      <c r="A86" s="86">
        <v>0.53338180000000002</v>
      </c>
      <c r="B86" s="86">
        <v>123.1703851</v>
      </c>
      <c r="C86" s="57" t="s">
        <v>6</v>
      </c>
      <c r="D86" s="86" t="s">
        <v>363</v>
      </c>
      <c r="E86" s="88" t="s">
        <v>97</v>
      </c>
      <c r="F86" s="86" t="s">
        <v>371</v>
      </c>
    </row>
    <row r="87" spans="1:6">
      <c r="A87" s="85">
        <v>0.53235049999999995</v>
      </c>
      <c r="B87" s="85">
        <v>123.1686912</v>
      </c>
      <c r="C87" s="57" t="s">
        <v>6</v>
      </c>
      <c r="D87" s="85" t="s">
        <v>363</v>
      </c>
      <c r="E87" s="87" t="s">
        <v>73</v>
      </c>
      <c r="F87" s="85" t="s">
        <v>369</v>
      </c>
    </row>
    <row r="88" spans="1:6">
      <c r="A88" s="86">
        <v>0.53286409999999995</v>
      </c>
      <c r="B88" s="86">
        <v>123.1698596</v>
      </c>
      <c r="C88" s="57" t="s">
        <v>6</v>
      </c>
      <c r="D88" s="86" t="s">
        <v>363</v>
      </c>
      <c r="E88" s="88" t="s">
        <v>66</v>
      </c>
      <c r="F88" s="86" t="s">
        <v>369</v>
      </c>
    </row>
    <row r="89" spans="1:6">
      <c r="A89" s="85">
        <v>0.50899130000000004</v>
      </c>
      <c r="B89" s="85">
        <v>123.2505069</v>
      </c>
      <c r="C89" s="57" t="s">
        <v>6</v>
      </c>
      <c r="D89" s="85" t="s">
        <v>364</v>
      </c>
      <c r="E89" s="87" t="s">
        <v>38</v>
      </c>
      <c r="F89" s="85" t="s">
        <v>370</v>
      </c>
    </row>
    <row r="90" spans="1:6">
      <c r="A90" s="86">
        <v>0.53447113000000002</v>
      </c>
      <c r="B90" s="86">
        <v>123.171586516</v>
      </c>
      <c r="C90" s="57" t="s">
        <v>6</v>
      </c>
      <c r="D90" s="86" t="s">
        <v>363</v>
      </c>
      <c r="E90" s="88" t="s">
        <v>45</v>
      </c>
      <c r="F90" s="86" t="s">
        <v>369</v>
      </c>
    </row>
    <row r="91" spans="1:6">
      <c r="A91" s="85">
        <v>0.50873926000000003</v>
      </c>
      <c r="B91" s="85">
        <v>123.25091155</v>
      </c>
      <c r="C91" s="57" t="s">
        <v>6</v>
      </c>
      <c r="D91" s="85" t="s">
        <v>363</v>
      </c>
      <c r="E91" s="87" t="s">
        <v>40</v>
      </c>
      <c r="F91" s="85" t="s">
        <v>370</v>
      </c>
    </row>
    <row r="92" spans="1:6">
      <c r="A92" s="86">
        <v>0.5095324</v>
      </c>
      <c r="B92" s="86">
        <v>123.2493102</v>
      </c>
      <c r="C92" s="57" t="s">
        <v>6</v>
      </c>
      <c r="D92" s="86" t="s">
        <v>363</v>
      </c>
      <c r="E92" s="88" t="s">
        <v>66</v>
      </c>
      <c r="F92" s="86" t="s">
        <v>371</v>
      </c>
    </row>
    <row r="93" spans="1:6">
      <c r="A93" s="85">
        <v>0.50911645999999999</v>
      </c>
      <c r="B93" s="85">
        <v>123.25009894999999</v>
      </c>
      <c r="C93" s="57" t="s">
        <v>6</v>
      </c>
      <c r="D93" s="85" t="s">
        <v>363</v>
      </c>
      <c r="E93" s="87" t="s">
        <v>97</v>
      </c>
      <c r="F93" s="85" t="s">
        <v>370</v>
      </c>
    </row>
    <row r="94" spans="1:6">
      <c r="A94" s="86">
        <v>0.59377999999999997</v>
      </c>
      <c r="B94" s="86">
        <v>123.2492367</v>
      </c>
      <c r="C94" s="57" t="s">
        <v>6</v>
      </c>
      <c r="D94" s="86" t="s">
        <v>363</v>
      </c>
      <c r="E94" s="87" t="s">
        <v>40</v>
      </c>
      <c r="F94" s="86" t="s">
        <v>370</v>
      </c>
    </row>
    <row r="95" spans="1:6">
      <c r="A95" s="85">
        <v>0.50993465000000004</v>
      </c>
      <c r="B95" s="85">
        <v>123.24855823</v>
      </c>
      <c r="C95" s="57" t="s">
        <v>6</v>
      </c>
      <c r="D95" s="85" t="s">
        <v>363</v>
      </c>
      <c r="E95" s="87" t="s">
        <v>167</v>
      </c>
      <c r="F95" s="85" t="s">
        <v>370</v>
      </c>
    </row>
    <row r="96" spans="1:6" ht="27.6">
      <c r="A96" s="86">
        <v>0.50984099999999999</v>
      </c>
      <c r="B96" s="86">
        <v>123.24883149999999</v>
      </c>
      <c r="C96" s="57" t="s">
        <v>6</v>
      </c>
      <c r="D96" s="86" t="s">
        <v>364</v>
      </c>
      <c r="E96" s="88" t="s">
        <v>58</v>
      </c>
      <c r="F96" s="86" t="s">
        <v>370</v>
      </c>
    </row>
    <row r="97" spans="1:6">
      <c r="A97" s="85">
        <v>0.51043039999999995</v>
      </c>
      <c r="B97" s="85">
        <v>123.2472686</v>
      </c>
      <c r="C97" s="57" t="s">
        <v>6</v>
      </c>
      <c r="D97" s="85" t="s">
        <v>363</v>
      </c>
      <c r="E97" s="87" t="s">
        <v>97</v>
      </c>
      <c r="F97" s="85" t="s">
        <v>370</v>
      </c>
    </row>
    <row r="98" spans="1:6">
      <c r="A98" s="86">
        <v>0.51140960000000002</v>
      </c>
      <c r="B98" s="86">
        <v>123.24554465</v>
      </c>
      <c r="C98" s="57" t="s">
        <v>6</v>
      </c>
      <c r="D98" s="86" t="s">
        <v>363</v>
      </c>
      <c r="E98" s="87" t="s">
        <v>40</v>
      </c>
      <c r="F98" s="86" t="s">
        <v>370</v>
      </c>
    </row>
    <row r="99" spans="1:6">
      <c r="A99" s="85">
        <v>0.51273661599999998</v>
      </c>
      <c r="B99" s="85">
        <v>123.24355978299999</v>
      </c>
      <c r="C99" s="57" t="s">
        <v>6</v>
      </c>
      <c r="D99" s="85" t="s">
        <v>363</v>
      </c>
      <c r="E99" s="87" t="s">
        <v>167</v>
      </c>
      <c r="F99" s="85" t="s">
        <v>370</v>
      </c>
    </row>
    <row r="100" spans="1:6" ht="27.6">
      <c r="A100" s="86">
        <v>0.50993973000000004</v>
      </c>
      <c r="B100" s="86">
        <v>123.24854259999999</v>
      </c>
      <c r="C100" s="57" t="s">
        <v>6</v>
      </c>
      <c r="D100" s="86" t="s">
        <v>364</v>
      </c>
      <c r="E100" s="88" t="s">
        <v>58</v>
      </c>
      <c r="F100" s="86" t="s">
        <v>370</v>
      </c>
    </row>
    <row r="101" spans="1:6">
      <c r="A101" s="85">
        <v>0.51417159999999995</v>
      </c>
      <c r="B101" s="85">
        <v>123.23598943</v>
      </c>
      <c r="C101" s="57" t="s">
        <v>6</v>
      </c>
      <c r="D101" s="85" t="s">
        <v>364</v>
      </c>
      <c r="E101" s="87" t="s">
        <v>38</v>
      </c>
      <c r="F101" s="85" t="s">
        <v>370</v>
      </c>
    </row>
    <row r="102" spans="1:6">
      <c r="A102" s="86">
        <v>0.51353552999999996</v>
      </c>
      <c r="B102" s="86">
        <v>123.242768283</v>
      </c>
      <c r="C102" s="57" t="s">
        <v>6</v>
      </c>
      <c r="D102" s="86" t="s">
        <v>363</v>
      </c>
      <c r="E102" s="88" t="s">
        <v>67</v>
      </c>
      <c r="F102" s="86" t="s">
        <v>370</v>
      </c>
    </row>
    <row r="103" spans="1:6">
      <c r="A103" s="85">
        <v>0.51454515999999995</v>
      </c>
      <c r="B103" s="85">
        <v>123.24014940000001</v>
      </c>
      <c r="C103" s="57" t="s">
        <v>6</v>
      </c>
      <c r="D103" s="85" t="s">
        <v>363</v>
      </c>
      <c r="E103" s="87" t="s">
        <v>167</v>
      </c>
      <c r="F103" s="85" t="s">
        <v>370</v>
      </c>
    </row>
    <row r="104" spans="1:6">
      <c r="A104" s="86">
        <v>0.51463440000000005</v>
      </c>
      <c r="B104" s="86">
        <v>123.2390783</v>
      </c>
      <c r="C104" s="57" t="s">
        <v>6</v>
      </c>
      <c r="D104" s="86" t="s">
        <v>363</v>
      </c>
      <c r="E104" s="88" t="s">
        <v>167</v>
      </c>
      <c r="F104" s="86" t="s">
        <v>370</v>
      </c>
    </row>
    <row r="105" spans="1:6">
      <c r="A105" s="85">
        <v>0.51446518299999999</v>
      </c>
      <c r="B105" s="85">
        <v>123.22770659</v>
      </c>
      <c r="C105" s="57" t="s">
        <v>6</v>
      </c>
      <c r="D105" s="85" t="s">
        <v>363</v>
      </c>
      <c r="E105" s="87" t="s">
        <v>67</v>
      </c>
      <c r="F105" s="85" t="s">
        <v>370</v>
      </c>
    </row>
    <row r="106" spans="1:6">
      <c r="A106" s="86">
        <v>0.51416641600000001</v>
      </c>
      <c r="B106" s="86">
        <v>123.235812583</v>
      </c>
      <c r="C106" s="57" t="s">
        <v>6</v>
      </c>
      <c r="D106" s="86" t="s">
        <v>364</v>
      </c>
      <c r="E106" s="87" t="s">
        <v>38</v>
      </c>
      <c r="F106" s="86" t="s">
        <v>369</v>
      </c>
    </row>
    <row r="107" spans="1:6">
      <c r="A107" s="85">
        <v>0.51413808299999997</v>
      </c>
      <c r="B107" s="85">
        <v>123.23535583</v>
      </c>
      <c r="C107" s="57" t="s">
        <v>6</v>
      </c>
      <c r="D107" s="85" t="s">
        <v>364</v>
      </c>
      <c r="E107" s="87" t="s">
        <v>38</v>
      </c>
      <c r="F107" s="85" t="s">
        <v>369</v>
      </c>
    </row>
    <row r="108" spans="1:6">
      <c r="A108" s="86">
        <v>0.5166172</v>
      </c>
      <c r="B108" s="86">
        <v>123.22124530000001</v>
      </c>
      <c r="C108" s="57" t="s">
        <v>6</v>
      </c>
      <c r="D108" s="86" t="s">
        <v>363</v>
      </c>
      <c r="E108" s="87" t="s">
        <v>40</v>
      </c>
      <c r="F108" s="86" t="s">
        <v>370</v>
      </c>
    </row>
    <row r="109" spans="1:6">
      <c r="A109" s="85">
        <v>0.51418971599999996</v>
      </c>
      <c r="B109" s="85">
        <v>123.22598606</v>
      </c>
      <c r="C109" s="57" t="s">
        <v>6</v>
      </c>
      <c r="D109" s="85" t="s">
        <v>363</v>
      </c>
      <c r="E109" s="87" t="s">
        <v>40</v>
      </c>
      <c r="F109" s="85" t="s">
        <v>369</v>
      </c>
    </row>
    <row r="110" spans="1:6">
      <c r="A110" s="86">
        <v>0.51861690000000005</v>
      </c>
      <c r="B110" s="86">
        <v>123.21714129999999</v>
      </c>
      <c r="C110" s="57" t="s">
        <v>6</v>
      </c>
      <c r="D110" s="86" t="s">
        <v>363</v>
      </c>
      <c r="E110" s="88" t="s">
        <v>381</v>
      </c>
      <c r="F110" s="86" t="s">
        <v>370</v>
      </c>
    </row>
    <row r="111" spans="1:6">
      <c r="A111" s="85">
        <v>0.51637504999999995</v>
      </c>
      <c r="B111" s="85">
        <v>123.221996949</v>
      </c>
      <c r="C111" s="57" t="s">
        <v>6</v>
      </c>
      <c r="D111" s="85" t="s">
        <v>363</v>
      </c>
      <c r="E111" s="87" t="s">
        <v>40</v>
      </c>
      <c r="F111" s="85" t="s">
        <v>370</v>
      </c>
    </row>
    <row r="112" spans="1:6">
      <c r="A112" s="86">
        <v>0.51854838299999995</v>
      </c>
      <c r="B112" s="86">
        <v>123.21741443000001</v>
      </c>
      <c r="C112" s="57" t="s">
        <v>6</v>
      </c>
      <c r="D112" s="86" t="s">
        <v>363</v>
      </c>
      <c r="E112" s="88" t="s">
        <v>29</v>
      </c>
      <c r="F112" s="86" t="s">
        <v>370</v>
      </c>
    </row>
    <row r="113" spans="1:6">
      <c r="A113" s="85">
        <v>0.51816169999999995</v>
      </c>
      <c r="B113" s="85">
        <v>123.212538583</v>
      </c>
      <c r="C113" s="57" t="s">
        <v>6</v>
      </c>
      <c r="D113" s="85" t="s">
        <v>363</v>
      </c>
      <c r="E113" s="87" t="s">
        <v>381</v>
      </c>
      <c r="F113" s="85" t="s">
        <v>370</v>
      </c>
    </row>
    <row r="114" spans="1:6">
      <c r="A114" s="86">
        <v>0.51874659999999995</v>
      </c>
      <c r="B114" s="86">
        <v>123.2108041</v>
      </c>
      <c r="C114" s="57" t="s">
        <v>6</v>
      </c>
      <c r="D114" s="86" t="s">
        <v>363</v>
      </c>
      <c r="E114" s="88" t="s">
        <v>27</v>
      </c>
      <c r="F114" s="86" t="s">
        <v>370</v>
      </c>
    </row>
    <row r="115" spans="1:6">
      <c r="A115" s="85">
        <v>0.51833580000000001</v>
      </c>
      <c r="B115" s="85">
        <v>123.2061212</v>
      </c>
      <c r="C115" s="57" t="s">
        <v>6</v>
      </c>
      <c r="D115" s="85" t="s">
        <v>364</v>
      </c>
      <c r="E115" s="87" t="s">
        <v>38</v>
      </c>
      <c r="F115" s="85" t="s">
        <v>369</v>
      </c>
    </row>
    <row r="116" spans="1:6">
      <c r="A116" s="86">
        <v>0.51868179999999997</v>
      </c>
      <c r="B116" s="86">
        <v>123.20738230000001</v>
      </c>
      <c r="C116" s="57" t="s">
        <v>6</v>
      </c>
      <c r="D116" s="86" t="s">
        <v>363</v>
      </c>
      <c r="E116" s="88" t="s">
        <v>23</v>
      </c>
      <c r="F116" s="86" t="s">
        <v>370</v>
      </c>
    </row>
    <row r="117" spans="1:6">
      <c r="A117" s="85">
        <v>0.51826163000000003</v>
      </c>
      <c r="B117" s="85">
        <v>123.21245113000001</v>
      </c>
      <c r="C117" s="57" t="s">
        <v>6</v>
      </c>
      <c r="D117" s="85" t="s">
        <v>363</v>
      </c>
      <c r="E117" s="87" t="s">
        <v>29</v>
      </c>
      <c r="F117" s="85" t="s">
        <v>369</v>
      </c>
    </row>
    <row r="118" spans="1:6">
      <c r="A118" s="86">
        <v>0.51828058300000002</v>
      </c>
      <c r="B118" s="86">
        <v>123.212430849</v>
      </c>
      <c r="C118" s="57" t="s">
        <v>6</v>
      </c>
      <c r="D118" s="86" t="s">
        <v>363</v>
      </c>
      <c r="E118" s="88" t="s">
        <v>97</v>
      </c>
      <c r="F118" s="86" t="s">
        <v>370</v>
      </c>
    </row>
    <row r="119" spans="1:6">
      <c r="A119" s="85">
        <v>0.51801649999999999</v>
      </c>
      <c r="B119" s="85">
        <v>123.2125248</v>
      </c>
      <c r="C119" s="57" t="s">
        <v>6</v>
      </c>
      <c r="D119" s="85" t="s">
        <v>364</v>
      </c>
      <c r="E119" s="87" t="s">
        <v>38</v>
      </c>
      <c r="F119" s="85" t="s">
        <v>370</v>
      </c>
    </row>
    <row r="120" spans="1:6">
      <c r="A120" s="86">
        <v>0.51868179999999997</v>
      </c>
      <c r="B120" s="86">
        <v>123.20738230000001</v>
      </c>
      <c r="C120" s="57" t="s">
        <v>6</v>
      </c>
      <c r="D120" s="86" t="s">
        <v>363</v>
      </c>
      <c r="E120" s="88" t="s">
        <v>67</v>
      </c>
      <c r="F120" s="86" t="s">
        <v>369</v>
      </c>
    </row>
    <row r="121" spans="1:6">
      <c r="A121" s="85">
        <v>0.51832141600000003</v>
      </c>
      <c r="B121" s="85">
        <v>123.21227253000001</v>
      </c>
      <c r="C121" s="57" t="s">
        <v>6</v>
      </c>
      <c r="D121" s="85" t="s">
        <v>364</v>
      </c>
      <c r="E121" s="87" t="s">
        <v>38</v>
      </c>
      <c r="F121" s="85" t="s">
        <v>370</v>
      </c>
    </row>
    <row r="122" spans="1:6">
      <c r="A122" s="86">
        <v>0.51799675000000001</v>
      </c>
      <c r="B122" s="86">
        <v>123.2111723</v>
      </c>
      <c r="C122" s="57" t="s">
        <v>6</v>
      </c>
      <c r="D122" s="86" t="s">
        <v>363</v>
      </c>
      <c r="E122" s="88" t="s">
        <v>23</v>
      </c>
      <c r="F122" s="86" t="s">
        <v>369</v>
      </c>
    </row>
    <row r="123" spans="1:6">
      <c r="A123" s="85">
        <v>0.52016225999999999</v>
      </c>
      <c r="B123" s="85">
        <v>123.198652016</v>
      </c>
      <c r="C123" s="57" t="s">
        <v>6</v>
      </c>
      <c r="D123" s="85" t="s">
        <v>364</v>
      </c>
      <c r="E123" s="87" t="s">
        <v>38</v>
      </c>
      <c r="F123" s="85" t="s">
        <v>370</v>
      </c>
    </row>
    <row r="124" spans="1:6">
      <c r="A124" s="86">
        <v>0.518119</v>
      </c>
      <c r="B124" s="86">
        <v>123.2003143</v>
      </c>
      <c r="C124" s="57" t="s">
        <v>6</v>
      </c>
      <c r="D124" s="86" t="s">
        <v>363</v>
      </c>
      <c r="E124" s="88" t="s">
        <v>263</v>
      </c>
      <c r="F124" s="86" t="s">
        <v>370</v>
      </c>
    </row>
    <row r="125" spans="1:6">
      <c r="A125" s="85">
        <v>0.51974268300000004</v>
      </c>
      <c r="B125" s="85">
        <v>123.199165616</v>
      </c>
      <c r="C125" s="57" t="s">
        <v>6</v>
      </c>
      <c r="D125" s="85" t="s">
        <v>363</v>
      </c>
      <c r="E125" s="87" t="s">
        <v>40</v>
      </c>
      <c r="F125" s="85" t="s">
        <v>370</v>
      </c>
    </row>
    <row r="126" spans="1:6">
      <c r="A126" s="86">
        <v>0.52898199999999995</v>
      </c>
      <c r="B126" s="86">
        <v>123.18826230000001</v>
      </c>
      <c r="C126" s="57" t="s">
        <v>6</v>
      </c>
      <c r="D126" s="86" t="s">
        <v>363</v>
      </c>
      <c r="E126" s="88" t="s">
        <v>27</v>
      </c>
      <c r="F126" s="86" t="s">
        <v>370</v>
      </c>
    </row>
    <row r="127" spans="1:6">
      <c r="A127" s="85">
        <v>0.52760810000000002</v>
      </c>
      <c r="B127" s="85">
        <v>123.1888665</v>
      </c>
      <c r="C127" s="57" t="s">
        <v>6</v>
      </c>
      <c r="D127" s="85" t="s">
        <v>363</v>
      </c>
      <c r="E127" s="87" t="s">
        <v>40</v>
      </c>
      <c r="F127" s="85" t="s">
        <v>369</v>
      </c>
    </row>
    <row r="128" spans="1:6">
      <c r="A128" s="86">
        <v>0.52810950000000001</v>
      </c>
      <c r="B128" s="86">
        <v>123.18873290000001</v>
      </c>
      <c r="C128" s="57" t="s">
        <v>6</v>
      </c>
      <c r="D128" s="86" t="s">
        <v>363</v>
      </c>
      <c r="E128" s="87" t="s">
        <v>40</v>
      </c>
      <c r="F128" s="86" t="s">
        <v>369</v>
      </c>
    </row>
    <row r="129" spans="1:6">
      <c r="A129" s="85">
        <v>0.53609656000000006</v>
      </c>
      <c r="B129" s="85">
        <v>123.18410915</v>
      </c>
      <c r="C129" s="57" t="s">
        <v>6</v>
      </c>
      <c r="D129" s="85" t="s">
        <v>363</v>
      </c>
      <c r="E129" s="87" t="s">
        <v>167</v>
      </c>
      <c r="F129" s="85" t="s">
        <v>370</v>
      </c>
    </row>
    <row r="130" spans="1:6">
      <c r="A130" s="86">
        <v>0.53347350000000004</v>
      </c>
      <c r="B130" s="86">
        <v>123.1841642</v>
      </c>
      <c r="C130" s="57" t="s">
        <v>6</v>
      </c>
      <c r="D130" s="86" t="s">
        <v>363</v>
      </c>
      <c r="E130" s="87" t="s">
        <v>40</v>
      </c>
      <c r="F130" s="86" t="s">
        <v>370</v>
      </c>
    </row>
    <row r="131" spans="1:6">
      <c r="A131" s="85">
        <v>0.53316085000000002</v>
      </c>
      <c r="B131" s="85">
        <v>123.1844984</v>
      </c>
      <c r="C131" s="57" t="s">
        <v>6</v>
      </c>
      <c r="D131" s="85" t="s">
        <v>363</v>
      </c>
      <c r="E131" s="87" t="s">
        <v>73</v>
      </c>
      <c r="F131" s="85" t="s">
        <v>369</v>
      </c>
    </row>
    <row r="132" spans="1:6">
      <c r="A132" s="86">
        <v>0.53729185000000002</v>
      </c>
      <c r="B132" s="86">
        <v>123.18402811599999</v>
      </c>
      <c r="C132" s="57" t="s">
        <v>6</v>
      </c>
      <c r="D132" s="86" t="s">
        <v>363</v>
      </c>
      <c r="E132" s="88" t="s">
        <v>73</v>
      </c>
      <c r="F132" s="86" t="s">
        <v>370</v>
      </c>
    </row>
    <row r="133" spans="1:6">
      <c r="A133" s="85">
        <v>0.53684620000000005</v>
      </c>
      <c r="B133" s="85">
        <v>123.18405493</v>
      </c>
      <c r="C133" s="57" t="s">
        <v>6</v>
      </c>
      <c r="D133" s="85" t="s">
        <v>363</v>
      </c>
      <c r="E133" s="87" t="s">
        <v>29</v>
      </c>
      <c r="F133" s="85" t="s">
        <v>369</v>
      </c>
    </row>
    <row r="134" spans="1:6">
      <c r="A134" s="86">
        <v>0.53692415000000004</v>
      </c>
      <c r="B134" s="86">
        <v>123.18404125000001</v>
      </c>
      <c r="C134" s="57" t="s">
        <v>6</v>
      </c>
      <c r="D134" s="86" t="s">
        <v>363</v>
      </c>
      <c r="E134" s="88" t="s">
        <v>33</v>
      </c>
      <c r="F134" s="86" t="s">
        <v>369</v>
      </c>
    </row>
    <row r="135" spans="1:6">
      <c r="A135" s="85">
        <v>0.53739821600000004</v>
      </c>
      <c r="B135" s="85">
        <v>123.18398886</v>
      </c>
      <c r="C135" s="57" t="s">
        <v>6</v>
      </c>
      <c r="D135" s="85" t="s">
        <v>363</v>
      </c>
      <c r="E135" s="87" t="s">
        <v>36</v>
      </c>
      <c r="F135" s="85" t="s">
        <v>369</v>
      </c>
    </row>
    <row r="136" spans="1:6">
      <c r="A136" s="86">
        <v>0.53731790000000001</v>
      </c>
      <c r="B136" s="86">
        <v>123.184023216</v>
      </c>
      <c r="C136" s="57" t="s">
        <v>6</v>
      </c>
      <c r="D136" s="86" t="s">
        <v>363</v>
      </c>
      <c r="E136" s="88" t="s">
        <v>167</v>
      </c>
      <c r="F136" s="86" t="s">
        <v>370</v>
      </c>
    </row>
    <row r="137" spans="1:6">
      <c r="A137" s="85">
        <v>0.53740093</v>
      </c>
      <c r="B137" s="85">
        <v>123.1839935</v>
      </c>
      <c r="C137" s="57" t="s">
        <v>6</v>
      </c>
      <c r="D137" s="85" t="s">
        <v>363</v>
      </c>
      <c r="E137" s="87" t="s">
        <v>97</v>
      </c>
      <c r="F137" s="85" t="s">
        <v>370</v>
      </c>
    </row>
    <row r="138" spans="1:6">
      <c r="A138" s="86">
        <v>0.53991140000000004</v>
      </c>
      <c r="B138" s="86">
        <v>123.17969859999999</v>
      </c>
      <c r="C138" s="57" t="s">
        <v>6</v>
      </c>
      <c r="D138" s="86" t="s">
        <v>363</v>
      </c>
      <c r="E138" s="88" t="s">
        <v>73</v>
      </c>
      <c r="F138" s="86" t="s">
        <v>369</v>
      </c>
    </row>
    <row r="139" spans="1:6">
      <c r="A139" s="85">
        <v>0.53992300000000004</v>
      </c>
      <c r="B139" s="85">
        <v>123.17764963</v>
      </c>
      <c r="C139" s="57" t="s">
        <v>6</v>
      </c>
      <c r="D139" s="85" t="s">
        <v>363</v>
      </c>
      <c r="E139" s="87" t="s">
        <v>67</v>
      </c>
      <c r="F139" s="85" t="s">
        <v>369</v>
      </c>
    </row>
    <row r="140" spans="1:6">
      <c r="A140" s="86">
        <v>0.53934300000000002</v>
      </c>
      <c r="B140" s="86">
        <v>123.1797948</v>
      </c>
      <c r="C140" s="57" t="s">
        <v>6</v>
      </c>
      <c r="D140" s="86" t="s">
        <v>363</v>
      </c>
      <c r="E140" s="88" t="s">
        <v>45</v>
      </c>
      <c r="F140" s="86" t="s">
        <v>370</v>
      </c>
    </row>
    <row r="141" spans="1:6">
      <c r="A141" s="85">
        <v>0.54045014999999996</v>
      </c>
      <c r="B141" s="85">
        <v>123.177721349</v>
      </c>
      <c r="C141" s="57" t="s">
        <v>6</v>
      </c>
      <c r="D141" s="85" t="s">
        <v>363</v>
      </c>
      <c r="E141" s="87" t="s">
        <v>46</v>
      </c>
      <c r="F141" s="85" t="s">
        <v>370</v>
      </c>
    </row>
    <row r="142" spans="1:6">
      <c r="A142" s="86">
        <v>0.54035979999999995</v>
      </c>
      <c r="B142" s="86">
        <v>123.1787729</v>
      </c>
      <c r="C142" s="57" t="s">
        <v>6</v>
      </c>
      <c r="D142" s="86" t="s">
        <v>363</v>
      </c>
      <c r="E142" s="88" t="s">
        <v>45</v>
      </c>
      <c r="F142" s="86" t="s">
        <v>370</v>
      </c>
    </row>
    <row r="143" spans="1:6">
      <c r="A143" s="85">
        <v>0.53974409999999995</v>
      </c>
      <c r="B143" s="85">
        <v>123.17639819999999</v>
      </c>
      <c r="C143" s="57" t="s">
        <v>6</v>
      </c>
      <c r="D143" s="85" t="s">
        <v>364</v>
      </c>
      <c r="E143" s="87" t="s">
        <v>38</v>
      </c>
      <c r="F143" s="85" t="s">
        <v>369</v>
      </c>
    </row>
    <row r="144" spans="1:6">
      <c r="A144" s="86">
        <v>0.54045141600000002</v>
      </c>
      <c r="B144" s="86">
        <v>123.177717716</v>
      </c>
      <c r="C144" s="92" t="s">
        <v>71</v>
      </c>
      <c r="D144" s="92" t="s">
        <v>71</v>
      </c>
      <c r="E144" s="88" t="s">
        <v>71</v>
      </c>
      <c r="F144" s="86" t="s">
        <v>369</v>
      </c>
    </row>
    <row r="145" spans="1:6">
      <c r="A145" s="85">
        <v>0.54031030000000002</v>
      </c>
      <c r="B145" s="85">
        <v>123.17679699999999</v>
      </c>
      <c r="C145" s="57" t="s">
        <v>6</v>
      </c>
      <c r="D145" s="85" t="s">
        <v>363</v>
      </c>
      <c r="E145" s="87" t="s">
        <v>73</v>
      </c>
      <c r="F145" s="85" t="s">
        <v>369</v>
      </c>
    </row>
    <row r="146" spans="1:6">
      <c r="A146" s="86">
        <v>0.53974409999999995</v>
      </c>
      <c r="B146" s="86">
        <v>123.17639819999999</v>
      </c>
      <c r="C146" s="57" t="s">
        <v>6</v>
      </c>
      <c r="D146" s="86" t="s">
        <v>364</v>
      </c>
      <c r="E146" s="88" t="s">
        <v>382</v>
      </c>
      <c r="F146" s="86" t="s">
        <v>369</v>
      </c>
    </row>
    <row r="147" spans="1:6">
      <c r="A147" s="85">
        <v>0.53645900000000002</v>
      </c>
      <c r="B147" s="85">
        <v>123.17541079999999</v>
      </c>
      <c r="C147" s="57" t="s">
        <v>6</v>
      </c>
      <c r="D147" s="85" t="s">
        <v>363</v>
      </c>
      <c r="E147" s="87" t="s">
        <v>368</v>
      </c>
      <c r="F147" s="85" t="s">
        <v>369</v>
      </c>
    </row>
    <row r="148" spans="1:6">
      <c r="A148" s="86">
        <v>0.54008862999999996</v>
      </c>
      <c r="B148" s="86">
        <v>123.17630165</v>
      </c>
      <c r="C148" s="92" t="s">
        <v>71</v>
      </c>
      <c r="D148" s="92" t="s">
        <v>71</v>
      </c>
      <c r="E148" s="88" t="s">
        <v>71</v>
      </c>
      <c r="F148" s="86" t="s">
        <v>369</v>
      </c>
    </row>
    <row r="149" spans="1:6">
      <c r="A149" s="85">
        <v>0.53662635000000003</v>
      </c>
      <c r="B149" s="85">
        <v>123.17513575</v>
      </c>
      <c r="C149" s="57" t="s">
        <v>6</v>
      </c>
      <c r="D149" s="85" t="s">
        <v>363</v>
      </c>
      <c r="E149" s="87" t="s">
        <v>45</v>
      </c>
      <c r="F149" s="85" t="s">
        <v>370</v>
      </c>
    </row>
    <row r="150" spans="1:6">
      <c r="A150" s="86">
        <v>0.53660448999999999</v>
      </c>
      <c r="B150" s="86">
        <v>123.17506760000001</v>
      </c>
      <c r="C150" s="57" t="s">
        <v>6</v>
      </c>
      <c r="D150" s="86" t="s">
        <v>363</v>
      </c>
      <c r="E150" s="88" t="s">
        <v>263</v>
      </c>
      <c r="F150" s="86" t="s">
        <v>370</v>
      </c>
    </row>
    <row r="151" spans="1:6">
      <c r="A151" s="85">
        <v>0.53651320000000002</v>
      </c>
      <c r="B151" s="85">
        <v>123.1728275</v>
      </c>
      <c r="C151" s="57" t="s">
        <v>6</v>
      </c>
      <c r="D151" s="85" t="s">
        <v>363</v>
      </c>
      <c r="E151" s="87" t="s">
        <v>40</v>
      </c>
      <c r="F151" s="85" t="s">
        <v>370</v>
      </c>
    </row>
    <row r="152" spans="1:6">
      <c r="A152" s="86">
        <v>0.5364255</v>
      </c>
      <c r="B152" s="86">
        <v>123.172156446</v>
      </c>
      <c r="C152" s="57" t="s">
        <v>6</v>
      </c>
      <c r="D152" s="86" t="s">
        <v>363</v>
      </c>
      <c r="E152" s="88" t="s">
        <v>56</v>
      </c>
      <c r="F152" s="86" t="s">
        <v>369</v>
      </c>
    </row>
    <row r="153" spans="1:6">
      <c r="A153" s="85">
        <v>0.53642802999999994</v>
      </c>
      <c r="B153" s="85">
        <v>123.17260319</v>
      </c>
      <c r="C153" s="57" t="s">
        <v>6</v>
      </c>
      <c r="D153" s="85" t="s">
        <v>364</v>
      </c>
      <c r="E153" s="87" t="s">
        <v>38</v>
      </c>
      <c r="F153" s="85" t="s">
        <v>370</v>
      </c>
    </row>
    <row r="154" spans="1:6">
      <c r="A154" s="86">
        <v>0.53645226000000001</v>
      </c>
      <c r="B154" s="86">
        <v>123.171929949</v>
      </c>
      <c r="C154" s="57" t="s">
        <v>6</v>
      </c>
      <c r="D154" s="86" t="s">
        <v>364</v>
      </c>
      <c r="E154" s="87" t="s">
        <v>38</v>
      </c>
      <c r="F154" s="86" t="s">
        <v>370</v>
      </c>
    </row>
    <row r="155" spans="1:6">
      <c r="A155" s="85">
        <v>0.53638089</v>
      </c>
      <c r="B155" s="85">
        <v>123.17206931600001</v>
      </c>
      <c r="C155" s="57" t="s">
        <v>6</v>
      </c>
      <c r="D155" s="85" t="s">
        <v>364</v>
      </c>
      <c r="E155" s="87" t="s">
        <v>38</v>
      </c>
      <c r="F155" s="85" t="s">
        <v>369</v>
      </c>
    </row>
    <row r="156" spans="1:6">
      <c r="A156" s="86">
        <v>0.53134152999999995</v>
      </c>
      <c r="B156" s="86">
        <v>123.16521716</v>
      </c>
      <c r="C156" s="57" t="s">
        <v>6</v>
      </c>
      <c r="D156" s="86" t="s">
        <v>363</v>
      </c>
      <c r="E156" s="88" t="s">
        <v>45</v>
      </c>
      <c r="F156" s="86" t="s">
        <v>370</v>
      </c>
    </row>
    <row r="157" spans="1:6">
      <c r="A157" s="85">
        <v>0.5369389</v>
      </c>
      <c r="B157" s="85">
        <v>123.17078465</v>
      </c>
      <c r="C157" s="57" t="s">
        <v>6</v>
      </c>
      <c r="D157" s="85" t="s">
        <v>363</v>
      </c>
      <c r="E157" s="87" t="s">
        <v>23</v>
      </c>
      <c r="F157" s="85" t="s">
        <v>369</v>
      </c>
    </row>
    <row r="158" spans="1:6">
      <c r="A158" s="86">
        <v>0.53118315999999999</v>
      </c>
      <c r="B158" s="86">
        <v>123.164687716</v>
      </c>
      <c r="C158" s="57" t="s">
        <v>6</v>
      </c>
      <c r="D158" s="86" t="s">
        <v>363</v>
      </c>
      <c r="E158" s="88" t="s">
        <v>46</v>
      </c>
      <c r="F158" s="86" t="s">
        <v>370</v>
      </c>
    </row>
    <row r="159" spans="1:6">
      <c r="A159" s="85">
        <v>0.53065229999999997</v>
      </c>
      <c r="B159" s="85">
        <v>123.1644589</v>
      </c>
      <c r="C159" s="57" t="s">
        <v>6</v>
      </c>
      <c r="D159" s="85" t="s">
        <v>363</v>
      </c>
      <c r="E159" s="87" t="s">
        <v>47</v>
      </c>
      <c r="F159" s="85" t="s">
        <v>369</v>
      </c>
    </row>
    <row r="160" spans="1:6">
      <c r="A160" s="86">
        <v>0.53046110000000002</v>
      </c>
      <c r="B160" s="86">
        <v>123.1637501</v>
      </c>
      <c r="C160" s="57" t="s">
        <v>6</v>
      </c>
      <c r="D160" s="86" t="s">
        <v>363</v>
      </c>
      <c r="E160" s="87" t="s">
        <v>40</v>
      </c>
      <c r="F160" s="86" t="s">
        <v>369</v>
      </c>
    </row>
    <row r="161" spans="1:6">
      <c r="A161" s="85">
        <v>0.53068165</v>
      </c>
      <c r="B161" s="85">
        <v>123.16271915999999</v>
      </c>
      <c r="C161" s="57" t="s">
        <v>6</v>
      </c>
      <c r="D161" s="85" t="s">
        <v>364</v>
      </c>
      <c r="E161" s="87" t="s">
        <v>38</v>
      </c>
      <c r="F161" s="85" t="s">
        <v>370</v>
      </c>
    </row>
    <row r="162" spans="1:6">
      <c r="A162" s="86">
        <v>0.53043750000000001</v>
      </c>
      <c r="B162" s="86">
        <v>123.1637668</v>
      </c>
      <c r="C162" s="57" t="s">
        <v>6</v>
      </c>
      <c r="D162" s="86" t="s">
        <v>363</v>
      </c>
      <c r="E162" s="88" t="s">
        <v>97</v>
      </c>
      <c r="F162" s="86" t="s">
        <v>369</v>
      </c>
    </row>
    <row r="163" spans="1:6">
      <c r="A163" s="85">
        <v>0.53064310000000003</v>
      </c>
      <c r="B163" s="85">
        <v>123.162849049</v>
      </c>
      <c r="C163" s="57" t="s">
        <v>6</v>
      </c>
      <c r="D163" s="85" t="s">
        <v>363</v>
      </c>
      <c r="E163" s="87" t="s">
        <v>40</v>
      </c>
      <c r="F163" s="85" t="s">
        <v>370</v>
      </c>
    </row>
    <row r="164" spans="1:6">
      <c r="A164" s="86">
        <v>0.53083586000000005</v>
      </c>
      <c r="B164" s="86">
        <v>123.16210783</v>
      </c>
      <c r="C164" s="57" t="s">
        <v>6</v>
      </c>
      <c r="D164" s="86" t="s">
        <v>364</v>
      </c>
      <c r="E164" s="87" t="s">
        <v>38</v>
      </c>
      <c r="F164" s="86" t="s">
        <v>370</v>
      </c>
    </row>
    <row r="165" spans="1:6">
      <c r="A165" s="85">
        <v>0.53148530000000005</v>
      </c>
      <c r="B165" s="85">
        <v>123.158886616</v>
      </c>
      <c r="C165" s="57" t="s">
        <v>6</v>
      </c>
      <c r="D165" s="85" t="s">
        <v>363</v>
      </c>
      <c r="E165" s="87" t="s">
        <v>33</v>
      </c>
      <c r="F165" s="85" t="s">
        <v>369</v>
      </c>
    </row>
    <row r="166" spans="1:6">
      <c r="A166" s="86">
        <v>0.531567083</v>
      </c>
      <c r="B166" s="86">
        <v>123.158042916</v>
      </c>
      <c r="C166" s="57" t="s">
        <v>6</v>
      </c>
      <c r="D166" s="86" t="s">
        <v>363</v>
      </c>
      <c r="E166" s="88" t="s">
        <v>56</v>
      </c>
      <c r="F166" s="86" t="s">
        <v>369</v>
      </c>
    </row>
    <row r="167" spans="1:6">
      <c r="A167" s="85">
        <v>0.53188789999999997</v>
      </c>
      <c r="B167" s="85">
        <v>123.15779759999999</v>
      </c>
      <c r="C167" s="57" t="s">
        <v>6</v>
      </c>
      <c r="D167" s="85" t="s">
        <v>363</v>
      </c>
      <c r="E167" s="87" t="s">
        <v>36</v>
      </c>
      <c r="F167" s="85" t="s">
        <v>369</v>
      </c>
    </row>
    <row r="168" spans="1:6">
      <c r="A168" s="86">
        <v>0.53175156000000001</v>
      </c>
      <c r="B168" s="86">
        <v>123.15575576000001</v>
      </c>
      <c r="C168" s="57" t="s">
        <v>6</v>
      </c>
      <c r="D168" s="86" t="s">
        <v>363</v>
      </c>
      <c r="E168" s="88" t="s">
        <v>66</v>
      </c>
      <c r="F168" s="86" t="s">
        <v>369</v>
      </c>
    </row>
    <row r="169" spans="1:6">
      <c r="A169" s="85">
        <v>0.53174318300000001</v>
      </c>
      <c r="B169" s="85">
        <v>123.155897</v>
      </c>
      <c r="C169" s="57" t="s">
        <v>6</v>
      </c>
      <c r="D169" s="85" t="s">
        <v>363</v>
      </c>
      <c r="E169" s="87" t="s">
        <v>66</v>
      </c>
      <c r="F169" s="85" t="s">
        <v>369</v>
      </c>
    </row>
    <row r="170" spans="1:6">
      <c r="A170" s="86">
        <v>0.53186411600000005</v>
      </c>
      <c r="B170" s="86">
        <v>123.154924283</v>
      </c>
      <c r="C170" s="57" t="s">
        <v>6</v>
      </c>
      <c r="D170" s="86" t="s">
        <v>363</v>
      </c>
      <c r="E170" s="88" t="s">
        <v>66</v>
      </c>
      <c r="F170" s="86" t="s">
        <v>370</v>
      </c>
    </row>
  </sheetData>
  <mergeCells count="1">
    <mergeCell ref="A1:F1"/>
  </mergeCells>
  <pageMargins left="0.7" right="0.7" top="0.75" bottom="0.75" header="0.3" footer="0.3"/>
  <pageSetup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6F5D-8F4C-49E0-BE36-B94CD363FEFB}">
  <dimension ref="A1:F17"/>
  <sheetViews>
    <sheetView view="pageBreakPreview" zoomScale="69" zoomScaleNormal="115" zoomScaleSheetLayoutView="115" workbookViewId="0">
      <selection activeCell="C10" sqref="C10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</cols>
  <sheetData>
    <row r="1" spans="1:6" ht="67.2" customHeight="1"/>
    <row r="2" spans="1:6" ht="28.8">
      <c r="A2" s="122" t="s">
        <v>143</v>
      </c>
      <c r="B2" s="122"/>
      <c r="C2" s="122"/>
      <c r="D2" s="122"/>
      <c r="E2" s="122"/>
      <c r="F2" s="122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0.53742500000000004</v>
      </c>
      <c r="B4" s="7">
        <v>123.06156</v>
      </c>
      <c r="C4" s="57" t="s">
        <v>6</v>
      </c>
      <c r="D4" s="16" t="s">
        <v>128</v>
      </c>
      <c r="E4" s="17" t="s">
        <v>129</v>
      </c>
      <c r="F4" s="16" t="s">
        <v>59</v>
      </c>
    </row>
    <row r="5" spans="1:6">
      <c r="A5" s="10">
        <v>0.54181000000000001</v>
      </c>
      <c r="B5" s="5">
        <v>123.062366</v>
      </c>
      <c r="C5" s="57" t="s">
        <v>6</v>
      </c>
      <c r="D5" s="16" t="s">
        <v>55</v>
      </c>
      <c r="E5" s="9" t="s">
        <v>56</v>
      </c>
      <c r="F5" s="16" t="s">
        <v>59</v>
      </c>
    </row>
    <row r="6" spans="1:6">
      <c r="A6" s="22"/>
      <c r="C6" s="26"/>
      <c r="D6" s="26"/>
      <c r="E6" s="24"/>
      <c r="F6" s="26"/>
    </row>
    <row r="7" spans="1:6" ht="28.8">
      <c r="A7" s="122" t="s">
        <v>142</v>
      </c>
      <c r="B7" s="122"/>
      <c r="C7" s="122"/>
      <c r="D7" s="122"/>
      <c r="E7" s="122"/>
    </row>
    <row r="8" spans="1:6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</row>
    <row r="9" spans="1:6">
      <c r="A9" s="3">
        <v>0.53726160000000001</v>
      </c>
      <c r="B9" s="19">
        <v>123.06161160000001</v>
      </c>
      <c r="C9" s="57" t="s">
        <v>6</v>
      </c>
      <c r="D9" s="16" t="s">
        <v>34</v>
      </c>
      <c r="E9" s="9" t="s">
        <v>47</v>
      </c>
    </row>
    <row r="10" spans="1:6">
      <c r="B10"/>
      <c r="D10"/>
      <c r="E10"/>
      <c r="F10"/>
    </row>
    <row r="11" spans="1:6">
      <c r="B11"/>
      <c r="C11"/>
      <c r="D11"/>
      <c r="E11"/>
      <c r="F11"/>
    </row>
    <row r="12" spans="1:6">
      <c r="B12"/>
      <c r="C12"/>
      <c r="D12"/>
      <c r="E12"/>
      <c r="F12"/>
    </row>
    <row r="13" spans="1:6">
      <c r="B13"/>
      <c r="C13"/>
      <c r="D13"/>
      <c r="E13"/>
      <c r="F13"/>
    </row>
    <row r="14" spans="1:6">
      <c r="B14"/>
      <c r="C14"/>
      <c r="D14"/>
      <c r="E14"/>
      <c r="F14"/>
    </row>
    <row r="15" spans="1:6">
      <c r="B15"/>
      <c r="C15"/>
      <c r="D15"/>
      <c r="E15"/>
      <c r="F15"/>
    </row>
    <row r="16" spans="1:6">
      <c r="B16"/>
      <c r="C16"/>
      <c r="D16"/>
      <c r="E16"/>
      <c r="F16"/>
    </row>
    <row r="17" spans="2:6">
      <c r="B17"/>
      <c r="C17"/>
      <c r="D17"/>
      <c r="E17"/>
      <c r="F17"/>
    </row>
  </sheetData>
  <mergeCells count="2">
    <mergeCell ref="A2:F2"/>
    <mergeCell ref="A7:E7"/>
  </mergeCells>
  <pageMargins left="0.7" right="0.7" top="0.75" bottom="0.75" header="0.3" footer="0.3"/>
  <pageSetup paperSize="256" scale="6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3E63-93DD-4A08-9A32-CCE41B50F0BD}">
  <sheetPr>
    <pageSetUpPr fitToPage="1"/>
  </sheetPr>
  <dimension ref="A1:J94"/>
  <sheetViews>
    <sheetView view="pageBreakPreview" topLeftCell="A31" zoomScaleNormal="100" zoomScaleSheetLayoutView="100" workbookViewId="0">
      <selection activeCell="C23" sqref="C23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.77734375" style="1" customWidth="1"/>
    <col min="6" max="6" width="12" style="1" customWidth="1"/>
    <col min="9" max="9" width="11.33203125" customWidth="1"/>
    <col min="10" max="10" width="14.5546875" customWidth="1"/>
  </cols>
  <sheetData>
    <row r="1" spans="1:10" ht="62.4" customHeight="1"/>
    <row r="2" spans="1:10" ht="28.8">
      <c r="A2" s="122" t="s">
        <v>143</v>
      </c>
      <c r="B2" s="122"/>
      <c r="C2" s="122"/>
      <c r="D2" s="122"/>
      <c r="E2" s="122"/>
      <c r="F2" s="122"/>
      <c r="H2" s="27" t="s">
        <v>158</v>
      </c>
      <c r="I2" s="27" t="s">
        <v>159</v>
      </c>
      <c r="J2" s="27" t="s">
        <v>160</v>
      </c>
    </row>
    <row r="3" spans="1:10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H3">
        <f>COUNTIF(C4:C55,"Rambu Lalu Lintas")</f>
        <v>43</v>
      </c>
      <c r="I3">
        <f>COUNTIF(C4:C55,"Zebra Cross")</f>
        <v>5</v>
      </c>
      <c r="J3">
        <f>COUNTIF(C4:C55,"Pita Penggaduh")</f>
        <v>3</v>
      </c>
    </row>
    <row r="4" spans="1:10">
      <c r="A4" s="5">
        <v>0.626525</v>
      </c>
      <c r="B4" s="3">
        <v>123.083293</v>
      </c>
      <c r="C4" s="20" t="s">
        <v>6</v>
      </c>
      <c r="D4" s="20" t="s">
        <v>20</v>
      </c>
      <c r="E4" s="20" t="s">
        <v>21</v>
      </c>
      <c r="F4" s="20" t="s">
        <v>69</v>
      </c>
    </row>
    <row r="5" spans="1:10">
      <c r="A5" s="5">
        <v>0.626525</v>
      </c>
      <c r="B5" s="3">
        <v>123.083293</v>
      </c>
      <c r="C5" s="20" t="s">
        <v>6</v>
      </c>
      <c r="D5" s="20" t="s">
        <v>135</v>
      </c>
      <c r="E5" s="9" t="s">
        <v>136</v>
      </c>
      <c r="F5" s="20" t="s">
        <v>59</v>
      </c>
    </row>
    <row r="6" spans="1:10">
      <c r="A6" s="5">
        <v>0.62153499999999995</v>
      </c>
      <c r="B6" s="4">
        <v>123.08480830000001</v>
      </c>
      <c r="C6" s="20" t="s">
        <v>41</v>
      </c>
      <c r="D6" s="5" t="s">
        <v>42</v>
      </c>
      <c r="E6" s="9" t="s">
        <v>137</v>
      </c>
      <c r="F6" s="5" t="s">
        <v>69</v>
      </c>
    </row>
    <row r="7" spans="1:10">
      <c r="A7" s="5">
        <v>0.62113160000000001</v>
      </c>
      <c r="B7" s="5">
        <v>123.08454999999999</v>
      </c>
      <c r="C7" s="20" t="s">
        <v>6</v>
      </c>
      <c r="D7" s="20" t="s">
        <v>39</v>
      </c>
      <c r="E7" s="21" t="s">
        <v>40</v>
      </c>
      <c r="F7" s="5" t="s">
        <v>69</v>
      </c>
    </row>
    <row r="8" spans="1:10">
      <c r="A8" s="5">
        <v>0.62092599999999998</v>
      </c>
      <c r="B8" s="5">
        <v>123.08429599999999</v>
      </c>
      <c r="C8" s="20" t="s">
        <v>6</v>
      </c>
      <c r="D8" s="20" t="s">
        <v>12</v>
      </c>
      <c r="E8" s="21" t="s">
        <v>13</v>
      </c>
      <c r="F8" s="5" t="s">
        <v>69</v>
      </c>
    </row>
    <row r="9" spans="1:10">
      <c r="A9" s="5">
        <v>0.61665499999999995</v>
      </c>
      <c r="B9" s="5">
        <v>123.082595</v>
      </c>
      <c r="C9" s="20" t="s">
        <v>41</v>
      </c>
      <c r="D9" s="5" t="s">
        <v>42</v>
      </c>
      <c r="E9" s="5" t="s">
        <v>138</v>
      </c>
      <c r="F9" s="5" t="s">
        <v>69</v>
      </c>
    </row>
    <row r="10" spans="1:10">
      <c r="A10" s="5">
        <v>0.61648999999999998</v>
      </c>
      <c r="B10" s="5">
        <v>123.082373</v>
      </c>
      <c r="C10" s="20" t="s">
        <v>6</v>
      </c>
      <c r="D10" s="20" t="s">
        <v>12</v>
      </c>
      <c r="E10" s="21" t="s">
        <v>13</v>
      </c>
      <c r="F10" s="5" t="s">
        <v>62</v>
      </c>
    </row>
    <row r="11" spans="1:10">
      <c r="A11" s="5">
        <v>0.61637500000000001</v>
      </c>
      <c r="B11" s="5">
        <v>123.0822683</v>
      </c>
      <c r="C11" s="20" t="s">
        <v>6</v>
      </c>
      <c r="D11" s="20" t="s">
        <v>37</v>
      </c>
      <c r="E11" s="20" t="s">
        <v>38</v>
      </c>
      <c r="F11" s="5" t="s">
        <v>62</v>
      </c>
    </row>
    <row r="12" spans="1:10">
      <c r="A12" s="5">
        <v>0.61611000000000005</v>
      </c>
      <c r="B12" s="5">
        <v>123.082033</v>
      </c>
      <c r="C12" s="20" t="s">
        <v>6</v>
      </c>
      <c r="D12" s="5" t="s">
        <v>14</v>
      </c>
      <c r="E12" s="5" t="s">
        <v>45</v>
      </c>
      <c r="F12" s="5" t="s">
        <v>59</v>
      </c>
    </row>
    <row r="13" spans="1:10">
      <c r="A13" s="5">
        <v>0.61414599999999997</v>
      </c>
      <c r="B13" s="5">
        <v>123.0835683</v>
      </c>
      <c r="C13" s="20" t="s">
        <v>6</v>
      </c>
      <c r="D13" s="5" t="s">
        <v>14</v>
      </c>
      <c r="E13" s="5" t="s">
        <v>45</v>
      </c>
      <c r="F13" s="5" t="s">
        <v>69</v>
      </c>
    </row>
    <row r="14" spans="1:10">
      <c r="A14" s="5">
        <v>0.61387000000000003</v>
      </c>
      <c r="B14" s="5">
        <v>123.08358200000001</v>
      </c>
      <c r="C14" s="20" t="s">
        <v>41</v>
      </c>
      <c r="D14" s="5" t="s">
        <v>42</v>
      </c>
      <c r="E14" s="5" t="s">
        <v>140</v>
      </c>
      <c r="F14" s="5" t="s">
        <v>69</v>
      </c>
      <c r="G14">
        <f>COUNTIF(F4:F171,"Rusak ringan")</f>
        <v>2</v>
      </c>
    </row>
    <row r="15" spans="1:10">
      <c r="A15" s="5">
        <v>0.61190829999999996</v>
      </c>
      <c r="B15" s="5">
        <v>123.08363</v>
      </c>
      <c r="C15" s="20" t="s">
        <v>6</v>
      </c>
      <c r="D15" s="20" t="s">
        <v>37</v>
      </c>
      <c r="E15" s="20" t="s">
        <v>38</v>
      </c>
      <c r="F15" s="5" t="s">
        <v>69</v>
      </c>
      <c r="G15">
        <f>COUNTIF(F4:F171,"rusak berat")</f>
        <v>27</v>
      </c>
    </row>
    <row r="16" spans="1:10">
      <c r="A16" s="5">
        <v>0.61110299999999995</v>
      </c>
      <c r="B16" s="5">
        <v>123.08314</v>
      </c>
      <c r="C16" s="20" t="s">
        <v>41</v>
      </c>
      <c r="D16" s="5" t="s">
        <v>42</v>
      </c>
      <c r="E16" s="5" t="s">
        <v>141</v>
      </c>
      <c r="F16" s="5" t="s">
        <v>69</v>
      </c>
    </row>
    <row r="17" spans="1:6">
      <c r="A17" s="5">
        <v>0.61110299999999995</v>
      </c>
      <c r="B17" s="5">
        <v>123.08314</v>
      </c>
      <c r="C17" s="20" t="s">
        <v>80</v>
      </c>
      <c r="D17" s="5" t="s">
        <v>42</v>
      </c>
      <c r="E17" s="5" t="s">
        <v>141</v>
      </c>
      <c r="F17" s="20" t="s">
        <v>69</v>
      </c>
    </row>
    <row r="18" spans="1:6">
      <c r="A18" s="5">
        <v>0.61111000000000004</v>
      </c>
      <c r="B18" s="5">
        <v>123.083136</v>
      </c>
      <c r="C18" s="20" t="s">
        <v>6</v>
      </c>
      <c r="D18" s="20" t="s">
        <v>37</v>
      </c>
      <c r="E18" s="20" t="s">
        <v>38</v>
      </c>
      <c r="F18" s="5" t="s">
        <v>69</v>
      </c>
    </row>
    <row r="19" spans="1:6">
      <c r="A19" s="5">
        <v>0.61067159999999998</v>
      </c>
      <c r="B19" s="5">
        <v>123.0828783</v>
      </c>
      <c r="C19" s="20" t="s">
        <v>6</v>
      </c>
      <c r="D19" s="20" t="s">
        <v>39</v>
      </c>
      <c r="E19" s="21" t="s">
        <v>40</v>
      </c>
      <c r="F19" s="5" t="s">
        <v>69</v>
      </c>
    </row>
    <row r="20" spans="1:6">
      <c r="A20" s="5">
        <v>0.60762300000000002</v>
      </c>
      <c r="B20" s="5">
        <v>123.080916</v>
      </c>
      <c r="C20" s="20" t="s">
        <v>6</v>
      </c>
      <c r="D20" s="20" t="s">
        <v>39</v>
      </c>
      <c r="E20" s="21" t="s">
        <v>40</v>
      </c>
      <c r="F20" s="5" t="s">
        <v>59</v>
      </c>
    </row>
    <row r="21" spans="1:6">
      <c r="A21" s="5">
        <v>0.60751829999999996</v>
      </c>
      <c r="B21" s="5">
        <v>123.0808316</v>
      </c>
      <c r="C21" s="20" t="s">
        <v>6</v>
      </c>
      <c r="D21" s="5" t="s">
        <v>93</v>
      </c>
      <c r="E21" s="5" t="s">
        <v>94</v>
      </c>
      <c r="F21" s="5" t="s">
        <v>59</v>
      </c>
    </row>
    <row r="22" spans="1:6">
      <c r="A22" s="5">
        <v>0.60727160000000002</v>
      </c>
      <c r="B22" s="5">
        <v>123.080653</v>
      </c>
      <c r="C22" s="20" t="s">
        <v>80</v>
      </c>
      <c r="D22" s="5" t="s">
        <v>42</v>
      </c>
      <c r="E22" s="5" t="s">
        <v>145</v>
      </c>
      <c r="F22" s="5" t="s">
        <v>69</v>
      </c>
    </row>
    <row r="23" spans="1:6">
      <c r="A23" s="5">
        <v>0.60727160000000002</v>
      </c>
      <c r="B23" s="5">
        <v>123.080653</v>
      </c>
      <c r="C23" s="20" t="s">
        <v>41</v>
      </c>
      <c r="D23" s="5" t="s">
        <v>42</v>
      </c>
      <c r="E23" s="5" t="s">
        <v>145</v>
      </c>
      <c r="F23" s="5" t="s">
        <v>69</v>
      </c>
    </row>
    <row r="24" spans="1:6">
      <c r="A24" s="5">
        <v>0.60680999999999996</v>
      </c>
      <c r="B24" s="5">
        <v>123.080293</v>
      </c>
      <c r="C24" s="20" t="s">
        <v>6</v>
      </c>
      <c r="D24" s="20" t="s">
        <v>39</v>
      </c>
      <c r="E24" s="21" t="s">
        <v>40</v>
      </c>
      <c r="F24" s="5" t="s">
        <v>59</v>
      </c>
    </row>
    <row r="25" spans="1:6">
      <c r="A25" s="5">
        <v>0.60681160000000001</v>
      </c>
      <c r="B25" s="5">
        <v>123.08028830000001</v>
      </c>
      <c r="C25" s="20" t="s">
        <v>6</v>
      </c>
      <c r="D25" s="20" t="s">
        <v>37</v>
      </c>
      <c r="E25" s="20" t="s">
        <v>38</v>
      </c>
      <c r="F25" s="5" t="s">
        <v>59</v>
      </c>
    </row>
    <row r="26" spans="1:6">
      <c r="A26" s="5">
        <v>0.60627299999999995</v>
      </c>
      <c r="B26" s="5">
        <v>123.0799916</v>
      </c>
      <c r="C26" s="20" t="s">
        <v>6</v>
      </c>
      <c r="D26" s="20" t="s">
        <v>37</v>
      </c>
      <c r="E26" s="20" t="s">
        <v>38</v>
      </c>
      <c r="F26" s="5" t="s">
        <v>59</v>
      </c>
    </row>
    <row r="27" spans="1:6">
      <c r="A27" s="5">
        <v>0.6057939</v>
      </c>
      <c r="B27" s="5">
        <v>123.07985290000001</v>
      </c>
      <c r="C27" s="20" t="s">
        <v>6</v>
      </c>
      <c r="D27" s="5" t="s">
        <v>32</v>
      </c>
      <c r="E27" s="5" t="s">
        <v>33</v>
      </c>
      <c r="F27" s="5" t="s">
        <v>59</v>
      </c>
    </row>
    <row r="28" spans="1:6">
      <c r="A28" s="5">
        <v>0.60421000000000002</v>
      </c>
      <c r="B28" s="5">
        <v>123.078715</v>
      </c>
      <c r="C28" s="20" t="s">
        <v>6</v>
      </c>
      <c r="D28" s="5" t="s">
        <v>35</v>
      </c>
      <c r="E28" s="5" t="s">
        <v>36</v>
      </c>
      <c r="F28" s="5" t="s">
        <v>59</v>
      </c>
    </row>
    <row r="29" spans="1:6">
      <c r="A29" s="5">
        <v>0.6040683</v>
      </c>
      <c r="B29" s="5">
        <v>123.07863159999999</v>
      </c>
      <c r="C29" s="20" t="s">
        <v>6</v>
      </c>
      <c r="D29" s="5" t="s">
        <v>35</v>
      </c>
      <c r="E29" s="5" t="s">
        <v>36</v>
      </c>
      <c r="F29" s="5" t="s">
        <v>59</v>
      </c>
    </row>
    <row r="30" spans="1:6">
      <c r="A30" s="5">
        <v>0.60385299999999997</v>
      </c>
      <c r="B30" s="5">
        <v>123.0785116</v>
      </c>
      <c r="C30" s="20" t="s">
        <v>6</v>
      </c>
      <c r="D30" s="5" t="s">
        <v>146</v>
      </c>
      <c r="E30" s="5" t="s">
        <v>147</v>
      </c>
      <c r="F30" s="5" t="s">
        <v>59</v>
      </c>
    </row>
    <row r="31" spans="1:6">
      <c r="A31" s="5">
        <v>0.60385</v>
      </c>
      <c r="B31" s="5">
        <v>123.0785116</v>
      </c>
      <c r="C31" s="5" t="s">
        <v>75</v>
      </c>
      <c r="D31" s="5" t="s">
        <v>42</v>
      </c>
      <c r="E31" s="5" t="s">
        <v>42</v>
      </c>
      <c r="F31" s="5" t="s">
        <v>76</v>
      </c>
    </row>
    <row r="32" spans="1:6">
      <c r="A32" s="5">
        <v>0.60366299999999995</v>
      </c>
      <c r="B32" s="5">
        <v>123.078427</v>
      </c>
      <c r="C32" s="20" t="s">
        <v>6</v>
      </c>
      <c r="D32" s="20" t="s">
        <v>37</v>
      </c>
      <c r="E32" s="20" t="s">
        <v>38</v>
      </c>
      <c r="F32" s="5" t="s">
        <v>69</v>
      </c>
    </row>
    <row r="33" spans="1:6">
      <c r="A33" s="5">
        <v>0.60353829999999997</v>
      </c>
      <c r="B33" s="5">
        <v>123.07837600000001</v>
      </c>
      <c r="C33" s="5" t="s">
        <v>6</v>
      </c>
      <c r="D33" s="5" t="s">
        <v>32</v>
      </c>
      <c r="E33" s="5" t="s">
        <v>33</v>
      </c>
      <c r="F33" s="5" t="s">
        <v>59</v>
      </c>
    </row>
    <row r="34" spans="1:6">
      <c r="A34" s="5">
        <v>0.60255000000000003</v>
      </c>
      <c r="B34" s="5">
        <v>123.0784049</v>
      </c>
      <c r="C34" s="5" t="s">
        <v>6</v>
      </c>
      <c r="D34" s="20" t="s">
        <v>63</v>
      </c>
      <c r="E34" s="20" t="s">
        <v>106</v>
      </c>
      <c r="F34" s="5" t="s">
        <v>69</v>
      </c>
    </row>
    <row r="35" spans="1:6">
      <c r="A35" s="5">
        <v>0.60255000000000003</v>
      </c>
      <c r="B35" s="5">
        <v>123.0784049</v>
      </c>
      <c r="C35" s="5" t="s">
        <v>6</v>
      </c>
      <c r="D35" s="5" t="s">
        <v>148</v>
      </c>
      <c r="E35" s="5" t="s">
        <v>149</v>
      </c>
      <c r="F35" s="5" t="s">
        <v>69</v>
      </c>
    </row>
    <row r="36" spans="1:6">
      <c r="A36" s="5">
        <v>0.59926999999999997</v>
      </c>
      <c r="B36" s="5">
        <v>123.0783283</v>
      </c>
      <c r="C36" s="5" t="s">
        <v>6</v>
      </c>
      <c r="D36" s="5" t="s">
        <v>35</v>
      </c>
      <c r="E36" s="5" t="s">
        <v>36</v>
      </c>
      <c r="F36" s="5" t="s">
        <v>59</v>
      </c>
    </row>
    <row r="37" spans="1:6">
      <c r="A37" s="5">
        <v>0.59878600000000004</v>
      </c>
      <c r="B37" s="5">
        <v>123.0781116</v>
      </c>
      <c r="C37" s="5" t="s">
        <v>6</v>
      </c>
      <c r="D37" s="12" t="s">
        <v>28</v>
      </c>
      <c r="E37" s="12" t="s">
        <v>29</v>
      </c>
      <c r="F37" s="20" t="s">
        <v>59</v>
      </c>
    </row>
    <row r="38" spans="1:6">
      <c r="A38" s="5">
        <v>0.59830000000000005</v>
      </c>
      <c r="B38" s="5">
        <v>123.078056</v>
      </c>
      <c r="C38" s="5" t="s">
        <v>6</v>
      </c>
      <c r="D38" s="5" t="s">
        <v>32</v>
      </c>
      <c r="E38" s="5" t="s">
        <v>33</v>
      </c>
      <c r="F38" s="5" t="s">
        <v>59</v>
      </c>
    </row>
    <row r="39" spans="1:6">
      <c r="A39" s="5">
        <v>0.59818830000000001</v>
      </c>
      <c r="B39" s="5">
        <v>123.077916</v>
      </c>
      <c r="C39" s="5" t="s">
        <v>6</v>
      </c>
      <c r="D39" s="20" t="s">
        <v>12</v>
      </c>
      <c r="E39" s="21" t="s">
        <v>13</v>
      </c>
      <c r="F39" s="5" t="s">
        <v>69</v>
      </c>
    </row>
    <row r="40" spans="1:6">
      <c r="A40" s="5">
        <v>0.59792160000000005</v>
      </c>
      <c r="B40" s="5">
        <v>123.077853</v>
      </c>
      <c r="C40" s="5" t="s">
        <v>6</v>
      </c>
      <c r="D40" s="20" t="s">
        <v>39</v>
      </c>
      <c r="E40" s="21" t="s">
        <v>40</v>
      </c>
      <c r="F40" s="20" t="s">
        <v>59</v>
      </c>
    </row>
    <row r="41" spans="1:6">
      <c r="A41" s="5">
        <v>0.59789829999999999</v>
      </c>
      <c r="B41" s="5">
        <v>123.0778116</v>
      </c>
      <c r="C41" s="5" t="s">
        <v>6</v>
      </c>
      <c r="D41" s="12" t="s">
        <v>28</v>
      </c>
      <c r="E41" s="12" t="s">
        <v>29</v>
      </c>
      <c r="F41" s="20" t="s">
        <v>59</v>
      </c>
    </row>
    <row r="42" spans="1:6">
      <c r="A42" s="5">
        <v>0.597495</v>
      </c>
      <c r="B42" s="5">
        <v>123.0776616</v>
      </c>
      <c r="C42" s="5" t="s">
        <v>6</v>
      </c>
      <c r="D42" s="20" t="s">
        <v>37</v>
      </c>
      <c r="E42" s="20" t="s">
        <v>38</v>
      </c>
      <c r="F42" s="20" t="s">
        <v>69</v>
      </c>
    </row>
    <row r="43" spans="1:6">
      <c r="A43" s="5">
        <v>0.59723000000000004</v>
      </c>
      <c r="B43" s="5">
        <v>123.07759830000001</v>
      </c>
      <c r="C43" s="5" t="s">
        <v>6</v>
      </c>
      <c r="D43" s="20" t="s">
        <v>39</v>
      </c>
      <c r="E43" s="21" t="s">
        <v>40</v>
      </c>
      <c r="F43" s="20" t="s">
        <v>59</v>
      </c>
    </row>
    <row r="44" spans="1:6">
      <c r="A44" s="5">
        <v>0.59384599999999998</v>
      </c>
      <c r="B44" s="5">
        <v>123.0755516</v>
      </c>
      <c r="C44" s="5" t="s">
        <v>6</v>
      </c>
      <c r="D44" s="20" t="s">
        <v>48</v>
      </c>
      <c r="E44" s="20" t="s">
        <v>49</v>
      </c>
      <c r="F44" s="20" t="s">
        <v>69</v>
      </c>
    </row>
    <row r="45" spans="1:6">
      <c r="A45" s="5">
        <v>0.59317200000000003</v>
      </c>
      <c r="B45" s="5">
        <v>123.075228</v>
      </c>
      <c r="C45" s="20" t="s">
        <v>80</v>
      </c>
      <c r="D45" s="20" t="s">
        <v>42</v>
      </c>
      <c r="E45" s="20" t="s">
        <v>151</v>
      </c>
      <c r="F45" s="20" t="s">
        <v>69</v>
      </c>
    </row>
    <row r="46" spans="1:6">
      <c r="A46" s="5">
        <v>0.59046160000000003</v>
      </c>
      <c r="B46" s="5">
        <v>123.073706</v>
      </c>
      <c r="C46" s="5" t="s">
        <v>6</v>
      </c>
      <c r="D46" s="20" t="s">
        <v>12</v>
      </c>
      <c r="E46" s="21" t="s">
        <v>13</v>
      </c>
      <c r="F46" s="20" t="s">
        <v>69</v>
      </c>
    </row>
    <row r="47" spans="1:6">
      <c r="A47" s="5">
        <v>0.59040599999999999</v>
      </c>
      <c r="B47" s="20" t="s">
        <v>152</v>
      </c>
      <c r="C47" s="5" t="s">
        <v>6</v>
      </c>
      <c r="D47" s="20" t="s">
        <v>39</v>
      </c>
      <c r="E47" s="21" t="s">
        <v>40</v>
      </c>
      <c r="F47" s="20" t="s">
        <v>69</v>
      </c>
    </row>
    <row r="48" spans="1:6">
      <c r="A48" s="5">
        <v>0.59008159999999998</v>
      </c>
      <c r="B48" s="20">
        <v>123.073553</v>
      </c>
      <c r="C48" s="5" t="s">
        <v>6</v>
      </c>
      <c r="D48" s="20" t="s">
        <v>55</v>
      </c>
      <c r="E48" s="20" t="s">
        <v>56</v>
      </c>
      <c r="F48" s="20" t="s">
        <v>59</v>
      </c>
    </row>
    <row r="49" spans="1:6">
      <c r="A49" s="5">
        <v>0.59008159999999998</v>
      </c>
      <c r="B49" s="20">
        <v>123.073553</v>
      </c>
      <c r="C49" s="5" t="s">
        <v>6</v>
      </c>
      <c r="D49" s="20" t="s">
        <v>48</v>
      </c>
      <c r="E49" s="20" t="s">
        <v>153</v>
      </c>
      <c r="F49" s="20" t="s">
        <v>69</v>
      </c>
    </row>
    <row r="50" spans="1:6">
      <c r="A50" s="5">
        <v>0.58922600000000003</v>
      </c>
      <c r="B50" s="5">
        <v>123.07325659999999</v>
      </c>
      <c r="C50" s="5" t="s">
        <v>6</v>
      </c>
      <c r="D50" s="20" t="s">
        <v>37</v>
      </c>
      <c r="E50" s="20" t="s">
        <v>38</v>
      </c>
      <c r="F50" s="20" t="s">
        <v>59</v>
      </c>
    </row>
    <row r="51" spans="1:6">
      <c r="A51" s="5">
        <v>0.58882299999999999</v>
      </c>
      <c r="B51" s="5">
        <v>123.0732483</v>
      </c>
      <c r="C51" s="5" t="s">
        <v>6</v>
      </c>
      <c r="D51" s="20" t="s">
        <v>37</v>
      </c>
      <c r="E51" s="20" t="s">
        <v>38</v>
      </c>
      <c r="F51" s="20" t="s">
        <v>59</v>
      </c>
    </row>
    <row r="52" spans="1:6">
      <c r="A52" s="5">
        <v>0.58873830000000005</v>
      </c>
      <c r="B52" s="5">
        <v>123.073246</v>
      </c>
      <c r="C52" s="5" t="s">
        <v>6</v>
      </c>
      <c r="D52" s="20" t="s">
        <v>20</v>
      </c>
      <c r="E52" s="20" t="s">
        <v>21</v>
      </c>
      <c r="F52" s="20" t="s">
        <v>69</v>
      </c>
    </row>
    <row r="53" spans="1:6" ht="28.8">
      <c r="A53" s="5">
        <v>0.58813159999999998</v>
      </c>
      <c r="B53" s="5">
        <v>123.0732466</v>
      </c>
      <c r="C53" s="5" t="s">
        <v>6</v>
      </c>
      <c r="D53" s="20" t="s">
        <v>83</v>
      </c>
      <c r="E53" s="21" t="s">
        <v>84</v>
      </c>
      <c r="F53" s="20" t="s">
        <v>69</v>
      </c>
    </row>
    <row r="54" spans="1:6">
      <c r="A54" s="20" t="s">
        <v>156</v>
      </c>
      <c r="B54" s="5">
        <v>123.07354599999999</v>
      </c>
      <c r="C54" s="5" t="s">
        <v>6</v>
      </c>
      <c r="D54" s="20" t="s">
        <v>55</v>
      </c>
      <c r="E54" s="20" t="s">
        <v>56</v>
      </c>
      <c r="F54" s="20" t="s">
        <v>59</v>
      </c>
    </row>
    <row r="55" spans="1:6">
      <c r="A55" s="20" t="s">
        <v>157</v>
      </c>
      <c r="B55" s="5">
        <v>123.07361830000001</v>
      </c>
      <c r="C55" s="5" t="s">
        <v>6</v>
      </c>
      <c r="D55" s="20" t="s">
        <v>37</v>
      </c>
      <c r="E55" s="20" t="s">
        <v>38</v>
      </c>
      <c r="F55" s="20" t="s">
        <v>69</v>
      </c>
    </row>
    <row r="56" spans="1:6">
      <c r="A56" s="5"/>
      <c r="B56" s="5"/>
      <c r="C56" s="5"/>
      <c r="D56" s="5"/>
      <c r="E56" s="5"/>
      <c r="F56" s="5"/>
    </row>
    <row r="57" spans="1:6" ht="34.799999999999997" customHeight="1">
      <c r="A57" s="121" t="s">
        <v>142</v>
      </c>
      <c r="B57" s="121"/>
      <c r="C57" s="121"/>
      <c r="D57" s="121"/>
      <c r="E57" s="121"/>
    </row>
    <row r="58" spans="1:6">
      <c r="A58" s="2" t="s">
        <v>0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6">
      <c r="A59" s="3">
        <v>0.62804890000000002</v>
      </c>
      <c r="B59" s="19">
        <v>123.0830069</v>
      </c>
      <c r="C59" s="5" t="s">
        <v>6</v>
      </c>
      <c r="D59" s="20" t="s">
        <v>12</v>
      </c>
      <c r="E59" s="21" t="s">
        <v>13</v>
      </c>
    </row>
    <row r="60" spans="1:6">
      <c r="A60" s="5">
        <v>0.62807599999999997</v>
      </c>
      <c r="B60" s="5">
        <v>123.0830483</v>
      </c>
      <c r="C60" s="20" t="s">
        <v>6</v>
      </c>
      <c r="D60" s="20" t="s">
        <v>35</v>
      </c>
      <c r="E60" s="20" t="s">
        <v>36</v>
      </c>
    </row>
    <row r="61" spans="1:6">
      <c r="A61" s="5">
        <v>0.62729599999999996</v>
      </c>
      <c r="B61" s="5">
        <v>123.082943</v>
      </c>
      <c r="C61" s="20" t="s">
        <v>6</v>
      </c>
      <c r="D61" s="20" t="s">
        <v>20</v>
      </c>
      <c r="E61" s="20" t="s">
        <v>21</v>
      </c>
    </row>
    <row r="62" spans="1:6">
      <c r="A62" s="5">
        <v>0.6270116</v>
      </c>
      <c r="B62" s="5">
        <v>123.083033</v>
      </c>
      <c r="C62" s="20" t="s">
        <v>6</v>
      </c>
      <c r="D62" s="20" t="s">
        <v>12</v>
      </c>
      <c r="E62" s="21" t="s">
        <v>13</v>
      </c>
    </row>
    <row r="63" spans="1:6">
      <c r="A63" s="5">
        <v>0.62595299999999998</v>
      </c>
      <c r="B63" s="4">
        <v>123.083825</v>
      </c>
      <c r="C63" s="20" t="s">
        <v>6</v>
      </c>
      <c r="D63" s="5" t="s">
        <v>22</v>
      </c>
      <c r="E63" s="9" t="s">
        <v>23</v>
      </c>
    </row>
    <row r="64" spans="1:6">
      <c r="A64" s="5">
        <v>0.6250116</v>
      </c>
      <c r="B64" s="5">
        <v>123.0844</v>
      </c>
      <c r="C64" s="20" t="s">
        <v>6</v>
      </c>
      <c r="D64" s="5" t="s">
        <v>26</v>
      </c>
      <c r="E64" s="5" t="s">
        <v>27</v>
      </c>
    </row>
    <row r="65" spans="1:5">
      <c r="A65" s="5">
        <v>0.62161500000000003</v>
      </c>
      <c r="B65" s="5">
        <v>123.08481329999999</v>
      </c>
      <c r="C65" s="20" t="s">
        <v>6</v>
      </c>
      <c r="D65" s="20" t="s">
        <v>20</v>
      </c>
      <c r="E65" s="20" t="s">
        <v>21</v>
      </c>
    </row>
    <row r="66" spans="1:5">
      <c r="A66" s="5">
        <v>0.62161500000000003</v>
      </c>
      <c r="B66" s="5">
        <v>123.08481329999999</v>
      </c>
      <c r="C66" s="20" t="s">
        <v>6</v>
      </c>
      <c r="D66" s="20" t="s">
        <v>39</v>
      </c>
      <c r="E66" s="21" t="s">
        <v>40</v>
      </c>
    </row>
    <row r="67" spans="1:5">
      <c r="A67" s="5">
        <v>0.62090999999999996</v>
      </c>
      <c r="B67" s="5">
        <v>123.08427500000001</v>
      </c>
      <c r="C67" s="20" t="s">
        <v>6</v>
      </c>
      <c r="D67" s="20" t="s">
        <v>12</v>
      </c>
      <c r="E67" s="21" t="s">
        <v>13</v>
      </c>
    </row>
    <row r="68" spans="1:5">
      <c r="A68" s="5">
        <v>0.61998600000000004</v>
      </c>
      <c r="B68" s="5">
        <v>123.08368900000001</v>
      </c>
      <c r="C68" s="20" t="s">
        <v>6</v>
      </c>
      <c r="D68" s="20" t="s">
        <v>20</v>
      </c>
      <c r="E68" s="20" t="s">
        <v>21</v>
      </c>
    </row>
    <row r="69" spans="1:5">
      <c r="A69" s="5">
        <v>0.61682000000000003</v>
      </c>
      <c r="B69" s="5">
        <v>123.082713</v>
      </c>
      <c r="C69" s="20" t="s">
        <v>6</v>
      </c>
      <c r="D69" s="20" t="s">
        <v>37</v>
      </c>
      <c r="E69" s="20" t="s">
        <v>38</v>
      </c>
    </row>
    <row r="70" spans="1:5">
      <c r="A70" s="11">
        <v>0.61610489999999996</v>
      </c>
      <c r="B70" s="5">
        <v>123.08203899999999</v>
      </c>
      <c r="C70" s="20" t="s">
        <v>41</v>
      </c>
      <c r="D70" s="20" t="s">
        <v>42</v>
      </c>
      <c r="E70" s="20" t="s">
        <v>139</v>
      </c>
    </row>
    <row r="71" spans="1:5">
      <c r="A71" s="11">
        <v>0.61610489999999996</v>
      </c>
      <c r="B71" s="5">
        <v>123.08203899999999</v>
      </c>
      <c r="C71" s="20" t="s">
        <v>6</v>
      </c>
      <c r="D71" s="5" t="s">
        <v>22</v>
      </c>
      <c r="E71" s="5" t="s">
        <v>23</v>
      </c>
    </row>
    <row r="72" spans="1:5">
      <c r="A72" s="5">
        <v>0.61631499999999995</v>
      </c>
      <c r="B72" s="5">
        <v>123.08218100000001</v>
      </c>
      <c r="C72" s="20" t="s">
        <v>6</v>
      </c>
      <c r="D72" s="20" t="s">
        <v>37</v>
      </c>
      <c r="E72" s="20" t="s">
        <v>38</v>
      </c>
    </row>
    <row r="73" spans="1:5">
      <c r="A73" s="5">
        <v>0.615761</v>
      </c>
      <c r="B73" s="16">
        <v>123.08175</v>
      </c>
      <c r="C73" s="20" t="s">
        <v>6</v>
      </c>
      <c r="D73" s="20" t="s">
        <v>37</v>
      </c>
      <c r="E73" s="20" t="s">
        <v>38</v>
      </c>
    </row>
    <row r="74" spans="1:5">
      <c r="A74" s="5">
        <v>0.61414599999999997</v>
      </c>
      <c r="B74" s="5">
        <v>123.0835683</v>
      </c>
      <c r="C74" s="20" t="s">
        <v>6</v>
      </c>
      <c r="D74" s="5" t="s">
        <v>22</v>
      </c>
      <c r="E74" s="5" t="s">
        <v>23</v>
      </c>
    </row>
    <row r="75" spans="1:5">
      <c r="A75" s="5">
        <v>0.61433700000000002</v>
      </c>
      <c r="B75" s="5">
        <v>123.08359400000001</v>
      </c>
      <c r="C75" s="20" t="s">
        <v>6</v>
      </c>
      <c r="D75" s="20" t="s">
        <v>37</v>
      </c>
      <c r="E75" s="20" t="s">
        <v>38</v>
      </c>
    </row>
    <row r="76" spans="1:5">
      <c r="A76" s="5">
        <v>0.613541</v>
      </c>
      <c r="B76" s="5">
        <v>123.08357100000001</v>
      </c>
      <c r="C76" s="20" t="s">
        <v>6</v>
      </c>
      <c r="D76" s="20" t="s">
        <v>37</v>
      </c>
      <c r="E76" s="20" t="s">
        <v>38</v>
      </c>
    </row>
    <row r="77" spans="1:5">
      <c r="A77" s="5">
        <v>0.61190829999999996</v>
      </c>
      <c r="B77" s="5">
        <v>123.08363</v>
      </c>
      <c r="C77" s="20" t="s">
        <v>6</v>
      </c>
      <c r="D77" s="20" t="s">
        <v>39</v>
      </c>
      <c r="E77" s="21" t="s">
        <v>40</v>
      </c>
    </row>
    <row r="78" spans="1:5">
      <c r="A78" s="5">
        <v>0.60989599999999999</v>
      </c>
      <c r="B78" s="5">
        <v>123.08264490000001</v>
      </c>
      <c r="C78" s="20" t="s">
        <v>6</v>
      </c>
      <c r="D78" s="20" t="s">
        <v>91</v>
      </c>
      <c r="E78" s="20" t="s">
        <v>92</v>
      </c>
    </row>
    <row r="79" spans="1:5" ht="28.8">
      <c r="A79" s="5">
        <v>0.60983900000000002</v>
      </c>
      <c r="B79" s="5">
        <v>123.08253000000001</v>
      </c>
      <c r="C79" s="20" t="s">
        <v>6</v>
      </c>
      <c r="D79" s="14" t="s">
        <v>57</v>
      </c>
      <c r="E79" s="15" t="s">
        <v>58</v>
      </c>
    </row>
    <row r="80" spans="1:5">
      <c r="A80" s="5">
        <v>0.60941100000000004</v>
      </c>
      <c r="B80" s="5">
        <v>123.082257</v>
      </c>
      <c r="C80" s="20" t="s">
        <v>6</v>
      </c>
      <c r="D80" s="20" t="s">
        <v>32</v>
      </c>
      <c r="E80" s="20" t="s">
        <v>33</v>
      </c>
    </row>
    <row r="81" spans="1:6">
      <c r="A81" s="5">
        <v>0.60801159999999999</v>
      </c>
      <c r="B81" s="5">
        <v>123.08149</v>
      </c>
      <c r="C81" s="20" t="s">
        <v>6</v>
      </c>
      <c r="D81" s="20" t="s">
        <v>55</v>
      </c>
      <c r="E81" s="20" t="s">
        <v>56</v>
      </c>
    </row>
    <row r="82" spans="1:6">
      <c r="A82" s="10">
        <v>0.60865899999999995</v>
      </c>
      <c r="B82" s="10">
        <v>123.081664</v>
      </c>
      <c r="C82" s="20" t="s">
        <v>6</v>
      </c>
      <c r="D82" s="20" t="s">
        <v>63</v>
      </c>
      <c r="E82" s="20" t="s">
        <v>106</v>
      </c>
    </row>
    <row r="83" spans="1:6">
      <c r="A83" s="5">
        <v>0.59575</v>
      </c>
      <c r="B83" s="5">
        <v>123.07671499999999</v>
      </c>
      <c r="C83" s="20" t="s">
        <v>6</v>
      </c>
      <c r="D83" s="20" t="s">
        <v>37</v>
      </c>
      <c r="E83" s="20" t="s">
        <v>38</v>
      </c>
    </row>
    <row r="84" spans="1:6">
      <c r="A84" s="5">
        <v>0.59544830000000004</v>
      </c>
      <c r="B84" s="5">
        <v>123.07656160000001</v>
      </c>
      <c r="C84" s="20" t="s">
        <v>41</v>
      </c>
      <c r="D84" s="20" t="s">
        <v>42</v>
      </c>
      <c r="E84" s="20" t="s">
        <v>150</v>
      </c>
    </row>
    <row r="85" spans="1:6">
      <c r="A85" s="5">
        <v>0.59524100000000002</v>
      </c>
      <c r="B85" s="5">
        <v>123.076339</v>
      </c>
      <c r="C85" s="20" t="s">
        <v>6</v>
      </c>
      <c r="D85" s="20" t="s">
        <v>37</v>
      </c>
      <c r="E85" s="20" t="s">
        <v>38</v>
      </c>
    </row>
    <row r="86" spans="1:6">
      <c r="A86" s="5">
        <v>0.59479499999999996</v>
      </c>
      <c r="B86" s="5">
        <v>123.076063</v>
      </c>
      <c r="C86" s="20" t="s">
        <v>6</v>
      </c>
      <c r="D86" s="20" t="s">
        <v>55</v>
      </c>
      <c r="E86" s="20" t="s">
        <v>56</v>
      </c>
    </row>
    <row r="87" spans="1:6">
      <c r="A87" s="5">
        <v>0.58975999999999995</v>
      </c>
      <c r="B87" s="5">
        <v>123.0734116</v>
      </c>
      <c r="C87" s="20" t="s">
        <v>41</v>
      </c>
      <c r="D87" s="20" t="s">
        <v>42</v>
      </c>
      <c r="E87" s="20" t="s">
        <v>154</v>
      </c>
    </row>
    <row r="88" spans="1:6">
      <c r="A88" s="20" t="s">
        <v>155</v>
      </c>
      <c r="B88" s="11">
        <v>123.0735416</v>
      </c>
      <c r="C88" s="20" t="s">
        <v>6</v>
      </c>
      <c r="D88" s="20" t="s">
        <v>37</v>
      </c>
      <c r="E88" s="20" t="s">
        <v>38</v>
      </c>
    </row>
    <row r="89" spans="1:6">
      <c r="B89"/>
      <c r="C89"/>
      <c r="D89"/>
      <c r="E89"/>
      <c r="F89"/>
    </row>
    <row r="90" spans="1:6">
      <c r="B90"/>
      <c r="C90"/>
      <c r="D90"/>
      <c r="E90"/>
      <c r="F90"/>
    </row>
    <row r="91" spans="1:6">
      <c r="B91"/>
      <c r="C91"/>
      <c r="D91"/>
      <c r="E91"/>
      <c r="F91"/>
    </row>
    <row r="92" spans="1:6">
      <c r="B92"/>
      <c r="C92"/>
      <c r="D92"/>
      <c r="E92"/>
      <c r="F92"/>
    </row>
    <row r="93" spans="1:6">
      <c r="B93"/>
      <c r="C93"/>
      <c r="D93"/>
      <c r="E93"/>
      <c r="F93"/>
    </row>
    <row r="94" spans="1:6">
      <c r="B94"/>
      <c r="C94"/>
      <c r="D94"/>
      <c r="E94"/>
      <c r="F94"/>
    </row>
  </sheetData>
  <mergeCells count="2">
    <mergeCell ref="A57:E57"/>
    <mergeCell ref="A2:F2"/>
  </mergeCells>
  <pageMargins left="0.7" right="0.7" top="0.75" bottom="0.75" header="0.3" footer="0.3"/>
  <pageSetup paperSize="5" scale="6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2A7E-5176-4F82-81A1-BD0013F719E2}">
  <sheetPr>
    <pageSetUpPr fitToPage="1"/>
  </sheetPr>
  <dimension ref="A1:K50"/>
  <sheetViews>
    <sheetView view="pageBreakPreview" topLeftCell="A3" zoomScaleNormal="85" zoomScaleSheetLayoutView="100" workbookViewId="0">
      <selection activeCell="C5" sqref="C5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66.599999999999994" customHeight="1"/>
    <row r="2" spans="1:11" ht="28.8">
      <c r="A2" s="122" t="s">
        <v>143</v>
      </c>
      <c r="B2" s="122"/>
      <c r="C2" s="122"/>
      <c r="D2" s="122"/>
      <c r="E2" s="122"/>
      <c r="F2" s="122"/>
    </row>
    <row r="3" spans="1:1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H3" s="27"/>
      <c r="I3" s="27"/>
      <c r="J3" s="27"/>
      <c r="K3" s="27"/>
    </row>
    <row r="4" spans="1:11">
      <c r="A4" s="3">
        <v>0.52429599999999998</v>
      </c>
      <c r="B4" s="4">
        <v>122.349187</v>
      </c>
      <c r="C4" s="28" t="s">
        <v>75</v>
      </c>
      <c r="D4" s="28" t="s">
        <v>42</v>
      </c>
      <c r="E4" s="9" t="s">
        <v>42</v>
      </c>
      <c r="F4" s="28" t="s">
        <v>76</v>
      </c>
    </row>
    <row r="5" spans="1:11">
      <c r="A5" s="5">
        <v>0.52423600000000004</v>
      </c>
      <c r="B5" s="4">
        <v>122.34922899999999</v>
      </c>
      <c r="C5" s="28" t="s">
        <v>71</v>
      </c>
      <c r="D5" s="28" t="s">
        <v>71</v>
      </c>
      <c r="E5" s="28" t="s">
        <v>42</v>
      </c>
      <c r="F5" s="28" t="s">
        <v>59</v>
      </c>
    </row>
    <row r="6" spans="1:11">
      <c r="A6" s="18">
        <v>0.52415199999999995</v>
      </c>
      <c r="B6" s="5">
        <v>122.34929</v>
      </c>
      <c r="C6" s="28" t="s">
        <v>6</v>
      </c>
      <c r="D6" s="28" t="s">
        <v>34</v>
      </c>
      <c r="E6" s="28" t="s">
        <v>47</v>
      </c>
      <c r="F6" s="28" t="s">
        <v>59</v>
      </c>
    </row>
    <row r="7" spans="1:11">
      <c r="A7" s="18">
        <v>0.51995599999999997</v>
      </c>
      <c r="B7" s="5">
        <v>122.34864</v>
      </c>
      <c r="C7" s="28" t="s">
        <v>6</v>
      </c>
      <c r="D7" s="14" t="s">
        <v>20</v>
      </c>
      <c r="E7" s="14" t="s">
        <v>67</v>
      </c>
      <c r="F7" s="28" t="s">
        <v>59</v>
      </c>
    </row>
    <row r="8" spans="1:11">
      <c r="A8" s="5">
        <v>0.51799830000000002</v>
      </c>
      <c r="B8" s="5">
        <v>122.3478449</v>
      </c>
      <c r="C8" s="28" t="s">
        <v>6</v>
      </c>
      <c r="D8" s="28" t="s">
        <v>65</v>
      </c>
      <c r="E8" s="28" t="s">
        <v>66</v>
      </c>
      <c r="F8" s="28" t="s">
        <v>59</v>
      </c>
    </row>
    <row r="9" spans="1:11" ht="28.8">
      <c r="A9" s="5">
        <v>0.51788829999999997</v>
      </c>
      <c r="B9" s="5">
        <v>122.34783160000001</v>
      </c>
      <c r="C9" s="28" t="s">
        <v>6</v>
      </c>
      <c r="D9" s="28" t="s">
        <v>166</v>
      </c>
      <c r="E9" s="29" t="s">
        <v>167</v>
      </c>
      <c r="F9" s="28" t="s">
        <v>59</v>
      </c>
    </row>
    <row r="10" spans="1:11">
      <c r="A10" s="5">
        <v>0.51592159999999998</v>
      </c>
      <c r="B10" s="5">
        <v>122.348883</v>
      </c>
      <c r="C10" s="28" t="s">
        <v>6</v>
      </c>
      <c r="D10" s="28" t="s">
        <v>65</v>
      </c>
      <c r="E10" s="28" t="s">
        <v>66</v>
      </c>
      <c r="F10" s="28" t="s">
        <v>59</v>
      </c>
    </row>
    <row r="11" spans="1:11">
      <c r="A11" s="5">
        <v>0.51582499999999998</v>
      </c>
      <c r="B11" s="5">
        <v>122.34895899999999</v>
      </c>
      <c r="C11" s="28" t="s">
        <v>6</v>
      </c>
      <c r="D11" s="28" t="s">
        <v>65</v>
      </c>
      <c r="E11" s="28" t="s">
        <v>66</v>
      </c>
      <c r="F11" s="28" t="s">
        <v>59</v>
      </c>
    </row>
    <row r="12" spans="1:11">
      <c r="A12" s="5">
        <v>0.51453000000000004</v>
      </c>
      <c r="B12" s="5">
        <v>122.34963</v>
      </c>
      <c r="C12" s="28" t="s">
        <v>6</v>
      </c>
      <c r="D12" s="28" t="s">
        <v>65</v>
      </c>
      <c r="E12" s="28" t="s">
        <v>66</v>
      </c>
      <c r="F12" s="28" t="s">
        <v>59</v>
      </c>
    </row>
    <row r="13" spans="1:11">
      <c r="A13" s="5">
        <v>0.51320299999999996</v>
      </c>
      <c r="B13" s="5">
        <v>122.351215</v>
      </c>
      <c r="C13" s="28" t="s">
        <v>6</v>
      </c>
      <c r="D13" s="14" t="s">
        <v>20</v>
      </c>
      <c r="E13" s="14" t="s">
        <v>67</v>
      </c>
      <c r="F13" s="28" t="s">
        <v>62</v>
      </c>
    </row>
    <row r="14" spans="1:11">
      <c r="A14" s="5">
        <v>0.51293500000000003</v>
      </c>
      <c r="B14" s="5">
        <v>122.35146</v>
      </c>
      <c r="C14" s="28" t="s">
        <v>6</v>
      </c>
      <c r="D14" s="28" t="s">
        <v>96</v>
      </c>
      <c r="E14" s="9" t="s">
        <v>97</v>
      </c>
      <c r="F14" s="28" t="s">
        <v>59</v>
      </c>
    </row>
    <row r="15" spans="1:11">
      <c r="A15" s="12">
        <v>0.51073299999999999</v>
      </c>
      <c r="B15" s="5">
        <v>122.351647</v>
      </c>
      <c r="C15" s="28" t="s">
        <v>71</v>
      </c>
      <c r="D15" s="28" t="s">
        <v>71</v>
      </c>
      <c r="E15" s="28" t="s">
        <v>42</v>
      </c>
      <c r="F15" s="28" t="s">
        <v>59</v>
      </c>
    </row>
    <row r="16" spans="1:11">
      <c r="A16" s="5">
        <v>0.51049829999999996</v>
      </c>
      <c r="B16" s="5">
        <v>122.35166</v>
      </c>
      <c r="C16" s="28" t="s">
        <v>6</v>
      </c>
      <c r="D16" s="28" t="s">
        <v>96</v>
      </c>
      <c r="E16" s="9" t="s">
        <v>97</v>
      </c>
      <c r="F16" s="28" t="s">
        <v>59</v>
      </c>
    </row>
    <row r="17" spans="1:6">
      <c r="A17" s="5">
        <v>0.50980159999999997</v>
      </c>
      <c r="B17" s="5">
        <v>122.35204899999999</v>
      </c>
      <c r="C17" s="28" t="s">
        <v>6</v>
      </c>
      <c r="D17" s="28" t="s">
        <v>65</v>
      </c>
      <c r="E17" s="28" t="s">
        <v>66</v>
      </c>
      <c r="F17" s="28" t="s">
        <v>59</v>
      </c>
    </row>
    <row r="18" spans="1:6">
      <c r="A18" s="5">
        <v>0.51396830000000004</v>
      </c>
      <c r="B18" s="5">
        <v>122.350126</v>
      </c>
      <c r="C18" s="28" t="s">
        <v>6</v>
      </c>
      <c r="D18" s="28" t="s">
        <v>96</v>
      </c>
      <c r="E18" s="9" t="s">
        <v>97</v>
      </c>
      <c r="F18" s="28" t="s">
        <v>59</v>
      </c>
    </row>
    <row r="19" spans="1:6">
      <c r="A19" s="5">
        <v>0.51523300000000005</v>
      </c>
      <c r="B19" s="5">
        <v>122.349165</v>
      </c>
      <c r="C19" s="28" t="s">
        <v>6</v>
      </c>
      <c r="D19" s="28" t="s">
        <v>96</v>
      </c>
      <c r="E19" s="9" t="s">
        <v>97</v>
      </c>
      <c r="F19" s="28" t="s">
        <v>59</v>
      </c>
    </row>
    <row r="20" spans="1:6">
      <c r="A20" s="5">
        <v>0.51726830000000001</v>
      </c>
      <c r="B20" s="5">
        <v>122.347793</v>
      </c>
      <c r="C20" s="28" t="s">
        <v>6</v>
      </c>
      <c r="D20" s="28" t="s">
        <v>96</v>
      </c>
      <c r="E20" s="9" t="s">
        <v>97</v>
      </c>
      <c r="F20" s="28" t="s">
        <v>59</v>
      </c>
    </row>
    <row r="21" spans="1:6">
      <c r="A21" s="5">
        <v>0.51699600000000001</v>
      </c>
      <c r="B21" s="5">
        <v>122.34796830000001</v>
      </c>
      <c r="C21" s="28" t="s">
        <v>75</v>
      </c>
      <c r="D21" s="28" t="s">
        <v>42</v>
      </c>
      <c r="E21" s="28" t="s">
        <v>42</v>
      </c>
      <c r="F21" s="28" t="s">
        <v>76</v>
      </c>
    </row>
    <row r="22" spans="1:6">
      <c r="A22" s="17">
        <v>0.51890000000000003</v>
      </c>
      <c r="B22" s="5">
        <v>122.34836300000001</v>
      </c>
      <c r="C22" s="28" t="s">
        <v>6</v>
      </c>
      <c r="D22" s="28" t="s">
        <v>12</v>
      </c>
      <c r="E22" s="14" t="s">
        <v>73</v>
      </c>
      <c r="F22" s="28" t="s">
        <v>59</v>
      </c>
    </row>
    <row r="23" spans="1:6">
      <c r="A23" s="17"/>
      <c r="B23" s="5"/>
      <c r="C23" s="28" t="s">
        <v>169</v>
      </c>
      <c r="D23" s="28" t="s">
        <v>42</v>
      </c>
      <c r="E23" s="16">
        <v>20</v>
      </c>
      <c r="F23" s="28" t="s">
        <v>42</v>
      </c>
    </row>
    <row r="24" spans="1:6" ht="28.8">
      <c r="A24" s="123" t="s">
        <v>142</v>
      </c>
      <c r="B24" s="123"/>
      <c r="C24" s="123"/>
      <c r="D24" s="123"/>
      <c r="E24" s="123"/>
    </row>
    <row r="25" spans="1:6">
      <c r="A25" s="2" t="s">
        <v>0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6">
      <c r="A26" s="5">
        <v>0.52415299999999998</v>
      </c>
      <c r="B26" s="5">
        <v>122.34938200000001</v>
      </c>
      <c r="C26" s="28" t="s">
        <v>6</v>
      </c>
      <c r="D26" s="14" t="s">
        <v>20</v>
      </c>
      <c r="E26" s="14" t="s">
        <v>67</v>
      </c>
    </row>
    <row r="27" spans="1:6">
      <c r="A27" s="5">
        <v>0.52329800000000004</v>
      </c>
      <c r="B27" s="5">
        <v>122.34943</v>
      </c>
      <c r="C27" s="28" t="s">
        <v>6</v>
      </c>
      <c r="D27" s="28" t="s">
        <v>12</v>
      </c>
      <c r="E27" s="14" t="s">
        <v>73</v>
      </c>
    </row>
    <row r="28" spans="1:6">
      <c r="A28" s="5">
        <v>0.52094499999999999</v>
      </c>
      <c r="B28" s="4">
        <v>122.348653</v>
      </c>
      <c r="C28" s="28" t="s">
        <v>6</v>
      </c>
      <c r="D28" s="28" t="s">
        <v>12</v>
      </c>
      <c r="E28" s="14" t="s">
        <v>73</v>
      </c>
    </row>
    <row r="29" spans="1:6">
      <c r="A29" s="5">
        <v>0.51406300000000005</v>
      </c>
      <c r="B29" s="5">
        <v>122.350077</v>
      </c>
      <c r="C29" s="28" t="s">
        <v>6</v>
      </c>
      <c r="D29" s="20" t="s">
        <v>37</v>
      </c>
      <c r="E29" s="20" t="s">
        <v>38</v>
      </c>
    </row>
    <row r="30" spans="1:6">
      <c r="A30" s="5">
        <v>0.51458499999999996</v>
      </c>
      <c r="B30" s="5">
        <v>122.349598</v>
      </c>
      <c r="C30" s="28" t="s">
        <v>6</v>
      </c>
      <c r="D30" s="20" t="s">
        <v>37</v>
      </c>
      <c r="E30" s="20" t="s">
        <v>38</v>
      </c>
    </row>
    <row r="31" spans="1:6">
      <c r="A31" s="5">
        <v>0.51433499999999999</v>
      </c>
      <c r="B31" s="5">
        <v>122.349805</v>
      </c>
      <c r="C31" s="28" t="s">
        <v>41</v>
      </c>
      <c r="D31" s="28" t="s">
        <v>42</v>
      </c>
      <c r="E31" s="28" t="s">
        <v>168</v>
      </c>
      <c r="F31"/>
    </row>
    <row r="32" spans="1:6">
      <c r="A32" s="5">
        <v>0.51214999999999999</v>
      </c>
      <c r="B32" s="5">
        <v>122.35174000000001</v>
      </c>
      <c r="C32" s="28" t="s">
        <v>6</v>
      </c>
      <c r="D32" s="28" t="s">
        <v>12</v>
      </c>
      <c r="E32" s="14" t="s">
        <v>73</v>
      </c>
      <c r="F32"/>
    </row>
    <row r="33" customFormat="1"/>
    <row r="34" s="1" customFormat="1"/>
    <row r="35" s="1" customFormat="1"/>
    <row r="36" s="1" customFormat="1"/>
    <row r="37" customFormat="1"/>
    <row r="38" customFormat="1" ht="16.2" customHeigh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</sheetData>
  <mergeCells count="2">
    <mergeCell ref="A2:F2"/>
    <mergeCell ref="A24:E24"/>
  </mergeCells>
  <pageMargins left="0.7" right="0.7" top="0.75" bottom="0.75" header="0.3" footer="0.3"/>
  <pageSetup scale="8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23B8-FE5B-4DE3-9ED7-DF6B7E5F8A5C}">
  <sheetPr>
    <pageSetUpPr fitToPage="1"/>
  </sheetPr>
  <dimension ref="A1:T331"/>
  <sheetViews>
    <sheetView view="pageBreakPreview" zoomScaleNormal="85" zoomScaleSheetLayoutView="100" workbookViewId="0">
      <selection activeCell="C5" sqref="C5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4" width="7.21875" style="108" customWidth="1"/>
    <col min="5" max="5" width="15.5546875" style="1" customWidth="1"/>
    <col min="6" max="6" width="6.44140625" style="108" customWidth="1"/>
    <col min="7" max="7" width="15.5546875" style="1" customWidth="1"/>
    <col min="8" max="8" width="6.44140625" style="108" customWidth="1"/>
    <col min="9" max="9" width="12.5546875" style="1" customWidth="1"/>
    <col min="10" max="10" width="6.44140625" style="108" customWidth="1"/>
    <col min="11" max="11" width="17.44140625" style="81" customWidth="1"/>
    <col min="12" max="12" width="6.44140625" style="109" customWidth="1"/>
    <col min="13" max="13" width="9.5546875" style="1" customWidth="1"/>
    <col min="14" max="14" width="6.44140625" style="108" customWidth="1"/>
    <col min="15" max="15" width="9.5546875" customWidth="1"/>
    <col min="16" max="16" width="6.44140625" style="113" customWidth="1"/>
    <col min="17" max="17" width="15.6640625" customWidth="1"/>
    <col min="18" max="18" width="16.33203125" customWidth="1"/>
    <col min="19" max="19" width="14.33203125" customWidth="1"/>
  </cols>
  <sheetData>
    <row r="1" spans="1:20" ht="23.4">
      <c r="A1" s="136" t="s">
        <v>361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20" ht="14.4" customHeight="1">
      <c r="A2" s="95" t="s">
        <v>383</v>
      </c>
      <c r="B2" s="95" t="s">
        <v>384</v>
      </c>
      <c r="C2" s="83" t="s">
        <v>357</v>
      </c>
      <c r="D2" s="103" t="s">
        <v>446</v>
      </c>
      <c r="E2" s="83" t="s">
        <v>358</v>
      </c>
      <c r="F2" s="103" t="s">
        <v>446</v>
      </c>
      <c r="G2" s="83" t="s">
        <v>71</v>
      </c>
      <c r="H2" s="103" t="s">
        <v>446</v>
      </c>
      <c r="I2" s="83" t="s">
        <v>359</v>
      </c>
      <c r="J2" s="103" t="s">
        <v>446</v>
      </c>
      <c r="K2" s="84" t="s">
        <v>360</v>
      </c>
      <c r="L2" s="106" t="s">
        <v>446</v>
      </c>
      <c r="M2" s="83" t="s">
        <v>95</v>
      </c>
      <c r="N2" s="103" t="s">
        <v>446</v>
      </c>
      <c r="O2" s="83" t="s">
        <v>186</v>
      </c>
      <c r="P2" s="103" t="s">
        <v>446</v>
      </c>
      <c r="Q2" s="27"/>
      <c r="R2" s="27"/>
      <c r="S2" s="27"/>
      <c r="T2" s="27"/>
    </row>
    <row r="3" spans="1:20" ht="14.4" customHeight="1">
      <c r="A3" s="138" t="s">
        <v>385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40"/>
      <c r="P3" s="110"/>
    </row>
    <row r="4" spans="1:20" ht="18">
      <c r="A4" s="93">
        <v>1</v>
      </c>
      <c r="B4" s="94" t="s">
        <v>386</v>
      </c>
      <c r="C4" s="63">
        <v>0</v>
      </c>
      <c r="D4" s="104">
        <v>0</v>
      </c>
      <c r="E4" s="63">
        <v>0</v>
      </c>
      <c r="F4" s="104">
        <v>0</v>
      </c>
      <c r="G4" s="63">
        <v>0</v>
      </c>
      <c r="H4" s="104">
        <v>0</v>
      </c>
      <c r="I4" s="63">
        <v>0</v>
      </c>
      <c r="J4" s="104">
        <v>0</v>
      </c>
      <c r="K4" s="63">
        <v>0</v>
      </c>
      <c r="L4" s="104">
        <v>0</v>
      </c>
      <c r="M4" s="63">
        <v>0</v>
      </c>
      <c r="N4" s="104">
        <v>0</v>
      </c>
      <c r="O4" s="63">
        <v>0</v>
      </c>
      <c r="P4" s="104">
        <v>0</v>
      </c>
    </row>
    <row r="5" spans="1:20" ht="18">
      <c r="A5" s="93">
        <v>2</v>
      </c>
      <c r="B5" s="94" t="s">
        <v>387</v>
      </c>
      <c r="C5" s="65">
        <f>COUNTIF('Isimu-Batudaa'!C3:C107,"Rambu Lalu Lintas")</f>
        <v>100</v>
      </c>
      <c r="D5" s="105">
        <v>13</v>
      </c>
      <c r="E5" s="57">
        <f>COUNTIF('Isimu-Batudaa'!C3:C107,"Warning Light")</f>
        <v>0</v>
      </c>
      <c r="F5" s="104">
        <v>0</v>
      </c>
      <c r="G5" s="57">
        <f>COUNTIF('Isimu-Batudaa'!C3:C107,"RPPJ")</f>
        <v>3</v>
      </c>
      <c r="H5" s="104">
        <v>2</v>
      </c>
      <c r="I5" s="65">
        <f>COUNTIF('Isimu-Batudaa'!C3:C107,"Zebra Cross")</f>
        <v>0</v>
      </c>
      <c r="J5" s="105">
        <v>0</v>
      </c>
      <c r="K5" s="61">
        <f>COUNTIF('Isimu-Batudaa'!C3:C107,"Pita Penggaduh")</f>
        <v>0</v>
      </c>
      <c r="L5" s="107">
        <v>0</v>
      </c>
      <c r="M5" s="65">
        <f>COUNTIF('Isimu-Batudaa'!C3:C107,"Zoss")</f>
        <v>0</v>
      </c>
      <c r="N5" s="105">
        <v>0</v>
      </c>
      <c r="O5" s="65">
        <f>COUNTIF('Isimu-Batudaa'!C3:C107,"APILL")</f>
        <v>0</v>
      </c>
      <c r="P5" s="105"/>
    </row>
    <row r="6" spans="1:20" ht="18">
      <c r="A6" s="93">
        <v>3</v>
      </c>
      <c r="B6" s="94" t="s">
        <v>388</v>
      </c>
      <c r="C6" s="65">
        <f>COUNTIF('Batudaa-Gorontalo'!C3:C60,"Rambu Lalu Lintas")</f>
        <v>56</v>
      </c>
      <c r="D6" s="105">
        <v>9</v>
      </c>
      <c r="E6" s="57">
        <f>COUNTIF('Batudaa-Gorontalo'!C3:C60,"Warning Light")</f>
        <v>0</v>
      </c>
      <c r="F6" s="104">
        <v>0</v>
      </c>
      <c r="G6" s="57">
        <f>COUNTIF('Batudaa-Gorontalo'!C3:C60,"RPPJ")</f>
        <v>2</v>
      </c>
      <c r="H6" s="104">
        <v>0</v>
      </c>
      <c r="I6" s="65">
        <f>COUNTIF('Batudaa-Gorontalo'!C3:C60,"Zebra Cross")</f>
        <v>0</v>
      </c>
      <c r="J6" s="105">
        <v>0</v>
      </c>
      <c r="K6" s="61">
        <f>COUNTIF('Batudaa-Gorontalo'!C3:C60,"Pita Penggaduh")</f>
        <v>0</v>
      </c>
      <c r="L6" s="107">
        <v>0</v>
      </c>
      <c r="M6" s="65">
        <f>COUNTIF('Batudaa-Gorontalo'!C3:C60,"Zoss")</f>
        <v>0</v>
      </c>
      <c r="N6" s="105">
        <v>0</v>
      </c>
      <c r="O6" s="65">
        <f>COUNTIF('Batudaa-Gorontalo'!C3:C60,"APILL")</f>
        <v>0</v>
      </c>
      <c r="P6" s="105">
        <v>0</v>
      </c>
    </row>
    <row r="7" spans="1:20" ht="18">
      <c r="A7" s="93">
        <v>4</v>
      </c>
      <c r="B7" s="94" t="s">
        <v>389</v>
      </c>
      <c r="C7" s="65">
        <f>COUNTIF('Pangadaa Bakti'!C3:C7,"Rambu Lalu Lintas")</f>
        <v>5</v>
      </c>
      <c r="D7" s="105">
        <v>5</v>
      </c>
      <c r="E7" s="57">
        <f>COUNTIF('Pangadaa Bakti'!C3:C7,"Warning Light")</f>
        <v>0</v>
      </c>
      <c r="F7" s="104">
        <v>0</v>
      </c>
      <c r="G7" s="57">
        <f>COUNTIF('Pangadaa Bakti'!C3:C7,"RPPJ")</f>
        <v>0</v>
      </c>
      <c r="H7" s="104">
        <v>0</v>
      </c>
      <c r="I7" s="65">
        <f>COUNTIF('Pangadaa Bakti'!C3:C7,"Zebra Cross")</f>
        <v>0</v>
      </c>
      <c r="J7" s="105">
        <v>0</v>
      </c>
      <c r="K7" s="61">
        <f>COUNTIF('Pangadaa Bakti'!C3:C7,"Pita Penggaduh")</f>
        <v>0</v>
      </c>
      <c r="L7" s="107">
        <v>0</v>
      </c>
      <c r="M7" s="65">
        <f>COUNTIF('Pangadaa Bakti'!C3:C7,"Zoss")</f>
        <v>0</v>
      </c>
      <c r="N7" s="105">
        <v>0</v>
      </c>
      <c r="O7" s="65">
        <f>COUNTIF('Pangadaa Bakti'!C3:C7,"APILL")</f>
        <v>0</v>
      </c>
      <c r="P7" s="105">
        <v>0</v>
      </c>
    </row>
    <row r="8" spans="1:20" ht="18">
      <c r="A8" s="93">
        <v>5</v>
      </c>
      <c r="B8" s="94" t="s">
        <v>390</v>
      </c>
      <c r="C8" s="65">
        <f>COUNTIF('Saleh Kadir'!C3:C17,"Rambu Lalu Lintas")</f>
        <v>7</v>
      </c>
      <c r="D8" s="105">
        <v>4</v>
      </c>
      <c r="E8" s="57">
        <f>COUNTIF('Saleh Kadir'!C3:C17,"Warning Light")</f>
        <v>0</v>
      </c>
      <c r="F8" s="104">
        <v>0</v>
      </c>
      <c r="G8" s="57">
        <f>COUNTIF('Saleh Kadir'!C3:C17,"RPPJ")</f>
        <v>2</v>
      </c>
      <c r="H8" s="104">
        <v>1</v>
      </c>
      <c r="I8" s="65">
        <f>COUNTIF('Saleh Kadir'!C3:C17,"Zebra Cross")</f>
        <v>4</v>
      </c>
      <c r="J8" s="105">
        <v>0</v>
      </c>
      <c r="K8" s="61">
        <f>COUNTIF('Saleh Kadir'!C3:C17,"Pita Penggaduh")</f>
        <v>0</v>
      </c>
      <c r="L8" s="107">
        <v>0</v>
      </c>
      <c r="M8" s="65">
        <f>COUNTIF('Saleh Kadir'!C3:C17,"Zoss")</f>
        <v>0</v>
      </c>
      <c r="N8" s="105">
        <v>0</v>
      </c>
      <c r="O8" s="65">
        <f>COUNTIF('Saleh Kadir'!C3:C17,"APILL")</f>
        <v>2</v>
      </c>
      <c r="P8" s="105">
        <v>0</v>
      </c>
    </row>
    <row r="9" spans="1:20" ht="18">
      <c r="A9" s="93">
        <v>6</v>
      </c>
      <c r="B9" s="94" t="s">
        <v>391</v>
      </c>
      <c r="C9" s="65">
        <f>COUNTIF('mulyonegoro-karya mukti'!C4:C5,"Rambu Lalu Lintas")</f>
        <v>2</v>
      </c>
      <c r="D9" s="105">
        <v>2</v>
      </c>
      <c r="E9" s="57">
        <f>COUNTIF('mulyonegoro-karya mukti'!C4:C5,"Warning Light")</f>
        <v>0</v>
      </c>
      <c r="F9" s="104">
        <v>0</v>
      </c>
      <c r="G9" s="57">
        <f>COUNTIF('mulyonegoro-karya mukti'!C4:C5,"RPPJ")</f>
        <v>0</v>
      </c>
      <c r="H9" s="104">
        <v>0</v>
      </c>
      <c r="I9" s="65">
        <f>COUNTIF('mulyonegoro-karya mukti'!C4:C5,"Zebra Cross")</f>
        <v>0</v>
      </c>
      <c r="J9" s="105">
        <v>0</v>
      </c>
      <c r="K9" s="61">
        <f>COUNTIF('mulyonegoro-karya mukti'!C4:C5,"Pita Penggaduh")</f>
        <v>0</v>
      </c>
      <c r="L9" s="107">
        <v>0</v>
      </c>
      <c r="M9" s="65">
        <f>COUNTIF('mulyonegoro-karya mukti'!C4:C5,"Zoss")</f>
        <v>0</v>
      </c>
      <c r="N9" s="105">
        <v>0</v>
      </c>
      <c r="O9" s="65">
        <f>COUNTIF('mulyonegoro-karya mukti'!C4:C5,"APILL")</f>
        <v>0</v>
      </c>
      <c r="P9" s="105">
        <v>0</v>
      </c>
    </row>
    <row r="10" spans="1:20" ht="18">
      <c r="A10" s="93">
        <v>7</v>
      </c>
      <c r="B10" s="94" t="s">
        <v>392</v>
      </c>
      <c r="C10" s="65">
        <f>COUNTIF('Jl.Hunggaluwa-Daaenaa-Ombulo'!C3:C17,"Rambu Lalu Lintas")</f>
        <v>14</v>
      </c>
      <c r="D10" s="105">
        <v>5</v>
      </c>
      <c r="E10" s="57">
        <f>COUNTIF('Jl.Hunggaluwa-Daaenaa-Ombulo'!C3:C17,"Warning Light")</f>
        <v>0</v>
      </c>
      <c r="F10" s="104">
        <v>0</v>
      </c>
      <c r="G10" s="57">
        <f>COUNTIF('Jl.Hunggaluwa-Daaenaa-Ombulo'!C3:C17,"RPPJ")</f>
        <v>0</v>
      </c>
      <c r="H10" s="104">
        <v>0</v>
      </c>
      <c r="I10" s="65">
        <f>COUNTIF('Jl.Hunggaluwa-Daaenaa-Ombulo'!C3:C17,"Zebra Cross")</f>
        <v>0</v>
      </c>
      <c r="J10" s="105">
        <v>0</v>
      </c>
      <c r="K10" s="61">
        <f>COUNTIF('Jl.Hunggaluwa-Daaenaa-Ombulo'!C3:C17,"Pita Penggaduh")</f>
        <v>0</v>
      </c>
      <c r="L10" s="107">
        <v>0</v>
      </c>
      <c r="M10" s="65">
        <f>COUNTIF('Jl.Hunggaluwa-Daaenaa-Ombulo'!C3:C17,"Zoss")</f>
        <v>0</v>
      </c>
      <c r="N10" s="105">
        <v>0</v>
      </c>
      <c r="O10" s="65">
        <f>COUNTIF('Jl.Hunggaluwa-Daaenaa-Ombulo'!C3:C17,"APILL")</f>
        <v>0</v>
      </c>
      <c r="P10" s="105">
        <v>0</v>
      </c>
    </row>
    <row r="11" spans="1:20" ht="18">
      <c r="A11" s="93">
        <v>8</v>
      </c>
      <c r="B11" s="94" t="s">
        <v>393</v>
      </c>
      <c r="C11" s="63">
        <f>COUNTIF('Runi Hemeto'!C3,"Rambu Lalu Lintas")</f>
        <v>0</v>
      </c>
      <c r="D11" s="104">
        <v>0</v>
      </c>
      <c r="E11" s="63">
        <f>COUNTIF('Runi Hemeto'!C3,"Rambu Lalu Lintas")</f>
        <v>0</v>
      </c>
      <c r="F11" s="104">
        <v>0</v>
      </c>
      <c r="G11" s="63">
        <f>COUNTIF('Runi Hemeto'!C3,"Rambu Lalu Lintas")</f>
        <v>0</v>
      </c>
      <c r="H11" s="104">
        <v>0</v>
      </c>
      <c r="I11" s="63">
        <f>COUNTIF('Runi Hemeto'!C3,"Rambu Lalu Lintas")</f>
        <v>0</v>
      </c>
      <c r="J11" s="105">
        <v>0</v>
      </c>
      <c r="K11" s="63">
        <f>COUNTIF('Runi Hemeto'!C3,"Rambu Lalu Lintas")</f>
        <v>0</v>
      </c>
      <c r="L11" s="104">
        <v>0</v>
      </c>
      <c r="M11" s="63">
        <f>COUNTIF('Runi Hemeto'!C3,"Rambu Lalu Lintas")</f>
        <v>0</v>
      </c>
      <c r="N11" s="104">
        <v>0</v>
      </c>
      <c r="O11" s="63">
        <f>COUNTIF('Runi Hemeto'!C3,"Rambu Lalu Lintas")</f>
        <v>0</v>
      </c>
      <c r="P11" s="104">
        <v>0</v>
      </c>
    </row>
    <row r="12" spans="1:20" ht="18">
      <c r="A12" s="93">
        <v>9</v>
      </c>
      <c r="B12" s="94" t="s">
        <v>394</v>
      </c>
      <c r="C12" s="65">
        <f>COUNTIF('Labanu Tolongio'!C3:C10,"Rambu Lalu Lintas")</f>
        <v>8</v>
      </c>
      <c r="D12" s="105">
        <v>1</v>
      </c>
      <c r="E12" s="57">
        <f>COUNTIF('Labanu Tolongio'!C3:C10,"Warning Light")</f>
        <v>0</v>
      </c>
      <c r="F12" s="104">
        <v>0</v>
      </c>
      <c r="G12" s="57">
        <f>COUNTIF('Labanu Tolongio'!C3:C10,"RPPJ")</f>
        <v>0</v>
      </c>
      <c r="H12" s="104">
        <v>0</v>
      </c>
      <c r="I12" s="65">
        <f>COUNTIF('Labanu Tolongio'!C3:C10,"Zebra Cross")</f>
        <v>0</v>
      </c>
      <c r="J12" s="105">
        <v>0</v>
      </c>
      <c r="K12" s="61">
        <f>COUNTIF('Labanu Tolongio'!C3:C10,"Pita Penggaduh")</f>
        <v>0</v>
      </c>
      <c r="L12" s="107">
        <v>0</v>
      </c>
      <c r="M12" s="65">
        <f>COUNTIF('Labanu Tolongio'!C3:C10,"Zoss")</f>
        <v>0</v>
      </c>
      <c r="N12" s="105">
        <v>0</v>
      </c>
      <c r="O12" s="65">
        <f>COUNTIF('Labanu Tolongio'!C3:C10,"APILL")</f>
        <v>0</v>
      </c>
      <c r="P12" s="105">
        <v>0</v>
      </c>
    </row>
    <row r="13" spans="1:20" ht="18">
      <c r="A13" s="93">
        <v>10</v>
      </c>
      <c r="B13" s="94" t="s">
        <v>395</v>
      </c>
      <c r="C13" s="63">
        <v>0</v>
      </c>
      <c r="D13" s="104">
        <v>0</v>
      </c>
      <c r="E13" s="63">
        <v>0</v>
      </c>
      <c r="F13" s="104">
        <v>0</v>
      </c>
      <c r="G13" s="63">
        <v>0</v>
      </c>
      <c r="H13" s="104">
        <v>0</v>
      </c>
      <c r="I13" s="63">
        <v>0</v>
      </c>
      <c r="J13" s="104">
        <v>0</v>
      </c>
      <c r="K13" s="63">
        <v>0</v>
      </c>
      <c r="L13" s="104">
        <v>0</v>
      </c>
      <c r="M13" s="63">
        <v>0</v>
      </c>
      <c r="N13" s="104">
        <v>0</v>
      </c>
      <c r="O13" s="63">
        <v>0</v>
      </c>
      <c r="P13" s="104">
        <v>0</v>
      </c>
    </row>
    <row r="14" spans="1:20" ht="18">
      <c r="A14" s="93">
        <v>11</v>
      </c>
      <c r="B14" s="94" t="s">
        <v>396</v>
      </c>
      <c r="C14" s="63">
        <v>0</v>
      </c>
      <c r="D14" s="104">
        <v>0</v>
      </c>
      <c r="E14" s="63">
        <v>0</v>
      </c>
      <c r="F14" s="104">
        <v>0</v>
      </c>
      <c r="G14" s="63">
        <v>0</v>
      </c>
      <c r="H14" s="104">
        <v>0</v>
      </c>
      <c r="I14" s="63">
        <v>0</v>
      </c>
      <c r="J14" s="104">
        <v>0</v>
      </c>
      <c r="K14" s="63">
        <v>0</v>
      </c>
      <c r="L14" s="104">
        <v>0</v>
      </c>
      <c r="M14" s="63">
        <v>0</v>
      </c>
      <c r="N14" s="104">
        <v>0</v>
      </c>
      <c r="O14" s="63">
        <v>0</v>
      </c>
      <c r="P14" s="104">
        <v>0</v>
      </c>
    </row>
    <row r="15" spans="1:20" ht="18">
      <c r="A15" s="93">
        <v>12</v>
      </c>
      <c r="B15" s="94" t="s">
        <v>397</v>
      </c>
      <c r="C15" s="63">
        <v>0</v>
      </c>
      <c r="D15" s="104">
        <v>0</v>
      </c>
      <c r="E15" s="63">
        <v>0</v>
      </c>
      <c r="F15" s="104">
        <v>0</v>
      </c>
      <c r="G15" s="63">
        <v>0</v>
      </c>
      <c r="H15" s="104">
        <v>0</v>
      </c>
      <c r="I15" s="63">
        <v>0</v>
      </c>
      <c r="J15" s="104">
        <v>0</v>
      </c>
      <c r="K15" s="63">
        <v>0</v>
      </c>
      <c r="L15" s="104">
        <v>0</v>
      </c>
      <c r="M15" s="63">
        <v>0</v>
      </c>
      <c r="N15" s="104">
        <v>0</v>
      </c>
      <c r="O15" s="63">
        <v>0</v>
      </c>
      <c r="P15" s="104">
        <v>0</v>
      </c>
    </row>
    <row r="16" spans="1:20" ht="18">
      <c r="A16" s="99"/>
      <c r="B16" s="100"/>
      <c r="C16" s="101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</row>
    <row r="17" spans="1:16" ht="23.4">
      <c r="A17" s="131" t="s">
        <v>361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ht="15.6">
      <c r="A18" s="95" t="s">
        <v>383</v>
      </c>
      <c r="B18" s="95" t="s">
        <v>384</v>
      </c>
      <c r="C18" s="83" t="s">
        <v>357</v>
      </c>
      <c r="D18" s="103" t="s">
        <v>446</v>
      </c>
      <c r="E18" s="83" t="s">
        <v>358</v>
      </c>
      <c r="F18" s="103" t="s">
        <v>446</v>
      </c>
      <c r="G18" s="83" t="s">
        <v>71</v>
      </c>
      <c r="H18" s="103" t="s">
        <v>446</v>
      </c>
      <c r="I18" s="83" t="s">
        <v>359</v>
      </c>
      <c r="J18" s="103" t="s">
        <v>446</v>
      </c>
      <c r="K18" s="84" t="s">
        <v>360</v>
      </c>
      <c r="L18" s="106" t="s">
        <v>446</v>
      </c>
      <c r="M18" s="83" t="s">
        <v>95</v>
      </c>
      <c r="N18" s="103" t="s">
        <v>446</v>
      </c>
      <c r="O18" s="83" t="s">
        <v>186</v>
      </c>
      <c r="P18" s="103" t="s">
        <v>446</v>
      </c>
    </row>
    <row r="19" spans="1:16" ht="23.4">
      <c r="A19" s="138" t="s">
        <v>398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  <c r="P19" s="111"/>
    </row>
    <row r="20" spans="1:16" ht="18">
      <c r="A20" s="93">
        <v>1</v>
      </c>
      <c r="B20" s="94" t="s">
        <v>399</v>
      </c>
      <c r="C20" s="63">
        <v>0</v>
      </c>
      <c r="D20" s="104">
        <v>0</v>
      </c>
      <c r="E20" s="63">
        <v>0</v>
      </c>
      <c r="F20" s="104">
        <v>0</v>
      </c>
      <c r="G20" s="63">
        <v>0</v>
      </c>
      <c r="H20" s="104">
        <v>0</v>
      </c>
      <c r="I20" s="63">
        <v>0</v>
      </c>
      <c r="J20" s="104">
        <v>0</v>
      </c>
      <c r="K20" s="63">
        <v>0</v>
      </c>
      <c r="L20" s="104">
        <v>0</v>
      </c>
      <c r="M20" s="63">
        <v>0</v>
      </c>
      <c r="N20" s="104">
        <v>0</v>
      </c>
      <c r="O20" s="63">
        <v>0</v>
      </c>
      <c r="P20" s="104">
        <v>0</v>
      </c>
    </row>
    <row r="21" spans="1:16" ht="18">
      <c r="A21" s="93">
        <v>2</v>
      </c>
      <c r="B21" s="94" t="s">
        <v>400</v>
      </c>
      <c r="C21" s="65">
        <f>COUNTIF('Toto Utara'!C3:C8,"Rambu Lalu Lintas")</f>
        <v>3</v>
      </c>
      <c r="D21" s="105">
        <v>2</v>
      </c>
      <c r="E21" s="57">
        <f>COUNTIF('Toto Utara'!C3:C8,"Warning Light")</f>
        <v>0</v>
      </c>
      <c r="F21" s="104">
        <v>0</v>
      </c>
      <c r="G21" s="57">
        <f>COUNTIF('Toto Utara'!C3:C8,"RPPJ")</f>
        <v>1</v>
      </c>
      <c r="H21" s="104">
        <v>1</v>
      </c>
      <c r="I21" s="65">
        <f>COUNTIF('Toto Utara'!C3:C8,"Zebra Cross")</f>
        <v>1</v>
      </c>
      <c r="J21" s="105">
        <v>0</v>
      </c>
      <c r="K21" s="61">
        <f>COUNTIF('Toto Utara'!C3:C8,"Pita Penggaduh")</f>
        <v>0</v>
      </c>
      <c r="L21" s="107">
        <v>0</v>
      </c>
      <c r="M21" s="65">
        <f>COUNTIF('Toto Utara'!C3:C8,"Zoss")</f>
        <v>0</v>
      </c>
      <c r="N21" s="105">
        <v>0</v>
      </c>
      <c r="O21" s="65">
        <f>COUNTIF('Toto Utara'!C3:C8,"APILL")</f>
        <v>1</v>
      </c>
      <c r="P21" s="105">
        <v>0</v>
      </c>
    </row>
    <row r="22" spans="1:16" ht="18">
      <c r="A22" s="93">
        <v>3</v>
      </c>
      <c r="B22" s="94" t="s">
        <v>401</v>
      </c>
      <c r="C22" s="65">
        <f>COUNTIF('Kabila-Tapa'!C4:C95,"Rambu Lalu Lintas")</f>
        <v>72</v>
      </c>
      <c r="D22" s="105">
        <v>13</v>
      </c>
      <c r="E22" s="57">
        <f>COUNTIF('Kabila-Tapa'!C4:C95,"Warning Light")</f>
        <v>6</v>
      </c>
      <c r="F22" s="104">
        <v>5</v>
      </c>
      <c r="G22" s="57">
        <f>COUNTIF('Kabila-Tapa'!C4:C95,"RPPJ")</f>
        <v>4</v>
      </c>
      <c r="H22" s="104">
        <v>0</v>
      </c>
      <c r="I22" s="65">
        <f>COUNTIF('Kabila-Tapa'!C4:C95,"Zebra Cross")</f>
        <v>7</v>
      </c>
      <c r="J22" s="105">
        <v>7</v>
      </c>
      <c r="K22" s="61">
        <f>COUNTIF('Kabila-Tapa'!C4:C95,"Pita Penggaduh")</f>
        <v>3</v>
      </c>
      <c r="L22" s="107">
        <v>2</v>
      </c>
      <c r="M22" s="65">
        <f>COUNTIF('Kabila-Tapa'!C4:C95,"Zoss")</f>
        <v>0</v>
      </c>
      <c r="N22" s="105">
        <v>0</v>
      </c>
      <c r="O22" s="65">
        <f>COUNTIF('Kabila-Tapa'!C4:C95,"APILL")</f>
        <v>0</v>
      </c>
      <c r="P22" s="105">
        <v>0</v>
      </c>
    </row>
    <row r="23" spans="1:16" ht="18">
      <c r="A23" s="93">
        <v>4</v>
      </c>
      <c r="B23" s="94" t="s">
        <v>402</v>
      </c>
      <c r="C23" s="65">
        <f>COUNTIF('Boidu-Longalo_dulamayo'!C3:C45,"Rambu Lalu Lintas")</f>
        <v>40</v>
      </c>
      <c r="D23" s="105">
        <v>1</v>
      </c>
      <c r="E23" s="57">
        <f>COUNTIF('Boidu-Longalo_dulamayo'!C3:C45,"Warning Light")</f>
        <v>0</v>
      </c>
      <c r="F23" s="104">
        <v>0</v>
      </c>
      <c r="G23" s="57">
        <f>COUNTIF('Boidu-Longalo_dulamayo'!C3:C45,"RPPJ")</f>
        <v>0</v>
      </c>
      <c r="H23" s="104">
        <v>0</v>
      </c>
      <c r="I23" s="65">
        <f>COUNTIF('Boidu-Longalo_dulamayo'!C3:C45,"Zebra Cross")</f>
        <v>0</v>
      </c>
      <c r="J23" s="105">
        <v>0</v>
      </c>
      <c r="K23" s="61">
        <f>COUNTIF('Boidu-Longalo_dulamayo'!C3:C45,"Pita Penggaduh")</f>
        <v>0</v>
      </c>
      <c r="L23" s="107">
        <v>0</v>
      </c>
      <c r="M23" s="65">
        <f>COUNTIF('Boidu-Longalo_dulamayo'!C3:C45,"Zoss")</f>
        <v>0</v>
      </c>
      <c r="N23" s="105">
        <v>0</v>
      </c>
      <c r="O23" s="65">
        <f>COUNTIF('Boidu-Longalo_dulamayo'!C3:C45,"APILL")</f>
        <v>0</v>
      </c>
      <c r="P23" s="105">
        <v>0</v>
      </c>
    </row>
    <row r="24" spans="1:16" ht="18">
      <c r="A24" s="93">
        <v>5</v>
      </c>
      <c r="B24" s="94" t="s">
        <v>403</v>
      </c>
      <c r="C24" s="65">
        <f>COUNTIF('Aladi Tulabolo'!C3,"Rambu Lalu Lintas")</f>
        <v>1</v>
      </c>
      <c r="D24" s="105">
        <v>0</v>
      </c>
      <c r="E24" s="57">
        <f>COUNTIF('Aladi Tulabolo'!C3,"Warning Light")</f>
        <v>0</v>
      </c>
      <c r="F24" s="104">
        <v>0</v>
      </c>
      <c r="G24" s="57">
        <f>COUNTIF('Aladi Tulabolo'!C3,"RPPJ")</f>
        <v>0</v>
      </c>
      <c r="H24" s="104">
        <v>0</v>
      </c>
      <c r="I24" s="65">
        <f>COUNTIF('Aladi Tulabolo'!C3,"Zebra Cross")</f>
        <v>0</v>
      </c>
      <c r="J24" s="104">
        <v>0</v>
      </c>
      <c r="K24" s="61">
        <f>COUNTIF('Aladi Tulabolo'!C3,"Pita Penggaduh")</f>
        <v>0</v>
      </c>
      <c r="L24" s="104">
        <v>0</v>
      </c>
      <c r="M24" s="65">
        <f>COUNTIF('Aladi Tulabolo'!C3,"Zoss")</f>
        <v>0</v>
      </c>
      <c r="N24" s="104">
        <v>0</v>
      </c>
      <c r="O24" s="65">
        <f>COUNTIF('Aladi Tulabolo'!C3,"APILL")</f>
        <v>0</v>
      </c>
      <c r="P24" s="104">
        <v>0</v>
      </c>
    </row>
    <row r="25" spans="1:16" ht="18">
      <c r="A25" s="93">
        <v>6</v>
      </c>
      <c r="B25" s="94" t="s">
        <v>404</v>
      </c>
      <c r="C25" s="65">
        <f>COUNTIF('Jl. Wongkaditi, Talango Oluhuta'!C3:C4,"Rambu Lalu Lintas")</f>
        <v>2</v>
      </c>
      <c r="D25" s="105">
        <v>0</v>
      </c>
      <c r="E25" s="57">
        <f>COUNTIF('Jl. Wongkaditi, Talango Oluhuta'!C3:C4,"Warning Light")</f>
        <v>0</v>
      </c>
      <c r="F25" s="104">
        <v>0</v>
      </c>
      <c r="G25" s="57">
        <f>COUNTIF('Jl. Wongkaditi, Talango Oluhuta'!C3:C4,"RPPJ")</f>
        <v>0</v>
      </c>
      <c r="H25" s="104">
        <v>0</v>
      </c>
      <c r="I25" s="65">
        <f>COUNTIF('Jl. Wongkaditi, Talango Oluhuta'!C3:C4,"Zebra Cross")</f>
        <v>0</v>
      </c>
      <c r="J25" s="104">
        <v>0</v>
      </c>
      <c r="K25" s="61">
        <f>COUNTIF('Jl. Wongkaditi, Talango Oluhuta'!C3:C4,"Pita Penggaduh")</f>
        <v>0</v>
      </c>
      <c r="L25" s="104">
        <v>0</v>
      </c>
      <c r="M25" s="65">
        <f>COUNTIF('Jl. Wongkaditi, Talango Oluhuta'!C3:C4,"Zoss")</f>
        <v>0</v>
      </c>
      <c r="N25" s="104">
        <v>0</v>
      </c>
      <c r="O25" s="65">
        <f>COUNTIF('Jl. Wongkaditi, Talango Oluhuta'!C3:C4,"APILL")</f>
        <v>0</v>
      </c>
      <c r="P25" s="104">
        <v>0</v>
      </c>
    </row>
    <row r="26" spans="1:16" ht="18">
      <c r="A26" s="93">
        <v>7</v>
      </c>
      <c r="B26" s="94" t="s">
        <v>405</v>
      </c>
      <c r="C26" s="65">
        <f>COUNTIF('Gorontalo-Suwawa-Tulabolo'!C3:C170,"Rambu Lalu Lintas")</f>
        <v>162</v>
      </c>
      <c r="D26" s="105">
        <v>87</v>
      </c>
      <c r="E26" s="57">
        <f>COUNTIF('Gorontalo-Suwawa-Tulabolo'!C3:C170,"Warning Light")</f>
        <v>0</v>
      </c>
      <c r="F26" s="104">
        <v>0</v>
      </c>
      <c r="G26" s="57">
        <f>COUNTIF('Gorontalo-Suwawa-Tulabolo'!C3:C170,"RPPJ")</f>
        <v>6</v>
      </c>
      <c r="H26" s="104"/>
      <c r="I26" s="65">
        <f>COUNTIF('Gorontalo-Suwawa-Tulabolo'!C3:C170,"Zebra Cross")</f>
        <v>0</v>
      </c>
      <c r="J26" s="104">
        <v>0</v>
      </c>
      <c r="K26" s="61">
        <f>COUNTIF('Gorontalo-Suwawa-Tulabolo'!C3:C170,"Pita Penggaduh")</f>
        <v>0</v>
      </c>
      <c r="L26" s="104">
        <v>0</v>
      </c>
      <c r="M26" s="65">
        <f>COUNTIF('Gorontalo-Suwawa-Tulabolo'!C3:C170,"Zoss")</f>
        <v>0</v>
      </c>
      <c r="N26" s="104">
        <v>0</v>
      </c>
      <c r="O26" s="65">
        <f>COUNTIF('Gorontalo-Suwawa-Tulabolo'!C3:C170,"APILL")</f>
        <v>0</v>
      </c>
      <c r="P26" s="104">
        <v>0</v>
      </c>
    </row>
    <row r="27" spans="1:16" ht="18">
      <c r="A27" s="93">
        <v>8</v>
      </c>
      <c r="B27" s="94" t="s">
        <v>406</v>
      </c>
      <c r="C27" s="65">
        <f>COUNTIF('Tapa-Atinggola'!C4:C55,"Rambu Lalu Lintas")</f>
        <v>43</v>
      </c>
      <c r="D27" s="105">
        <v>22</v>
      </c>
      <c r="E27" s="57">
        <f>COUNTIF('Tapa-Atinggola'!C4:C55,"Warning Light")</f>
        <v>1</v>
      </c>
      <c r="F27" s="104">
        <v>1</v>
      </c>
      <c r="G27" s="57">
        <f>COUNTIF('Tapa-Atinggola'!C4:C55,"RPPJ")</f>
        <v>0</v>
      </c>
      <c r="H27" s="104">
        <v>0</v>
      </c>
      <c r="I27" s="65">
        <f>COUNTIF('Tapa-Atinggola'!C4:C55,"Zebra Cross")</f>
        <v>5</v>
      </c>
      <c r="J27" s="105">
        <v>5</v>
      </c>
      <c r="K27" s="61">
        <f>COUNTIF('Tapa-Atinggola'!C4:C55,"Pita Penggaduh")</f>
        <v>3</v>
      </c>
      <c r="L27" s="107">
        <v>3</v>
      </c>
      <c r="M27" s="65">
        <f>COUNTIF('Tapa-Atinggola'!C4:C55,"Zoss")</f>
        <v>0</v>
      </c>
      <c r="N27" s="104">
        <v>0</v>
      </c>
      <c r="O27" s="65">
        <f>COUNTIF('Tapa-Atinggola'!C4:C55,"APILL")</f>
        <v>0</v>
      </c>
      <c r="P27" s="104">
        <v>0</v>
      </c>
    </row>
    <row r="28" spans="1:16" ht="18">
      <c r="A28" s="93">
        <v>9</v>
      </c>
      <c r="B28" s="94" t="s">
        <v>407</v>
      </c>
      <c r="C28" s="102">
        <v>0</v>
      </c>
      <c r="D28" s="103">
        <v>0</v>
      </c>
      <c r="E28" s="102">
        <v>0</v>
      </c>
      <c r="F28" s="103">
        <v>0</v>
      </c>
      <c r="G28" s="102">
        <v>0</v>
      </c>
      <c r="H28" s="103">
        <v>0</v>
      </c>
      <c r="I28" s="102">
        <v>0</v>
      </c>
      <c r="J28" s="103">
        <v>0</v>
      </c>
      <c r="K28" s="102">
        <v>0</v>
      </c>
      <c r="L28" s="103">
        <v>0</v>
      </c>
      <c r="M28" s="102">
        <v>0</v>
      </c>
      <c r="N28" s="103">
        <v>0</v>
      </c>
      <c r="O28" s="102">
        <v>0</v>
      </c>
      <c r="P28" s="103">
        <v>0</v>
      </c>
    </row>
    <row r="29" spans="1:16" ht="18">
      <c r="A29" s="99"/>
      <c r="B29" s="100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16" ht="23.4">
      <c r="A30" s="131" t="s">
        <v>361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</row>
    <row r="31" spans="1:16" ht="15.6">
      <c r="A31" s="95" t="s">
        <v>383</v>
      </c>
      <c r="B31" s="95" t="s">
        <v>384</v>
      </c>
      <c r="C31" s="83" t="s">
        <v>357</v>
      </c>
      <c r="D31" s="103" t="s">
        <v>446</v>
      </c>
      <c r="E31" s="83" t="s">
        <v>358</v>
      </c>
      <c r="F31" s="103" t="s">
        <v>446</v>
      </c>
      <c r="G31" s="83" t="s">
        <v>71</v>
      </c>
      <c r="H31" s="103" t="s">
        <v>446</v>
      </c>
      <c r="I31" s="83" t="s">
        <v>359</v>
      </c>
      <c r="J31" s="103" t="s">
        <v>446</v>
      </c>
      <c r="K31" s="84" t="s">
        <v>360</v>
      </c>
      <c r="L31" s="106" t="s">
        <v>446</v>
      </c>
      <c r="M31" s="83" t="s">
        <v>95</v>
      </c>
      <c r="N31" s="103" t="s">
        <v>446</v>
      </c>
      <c r="O31" s="83" t="s">
        <v>186</v>
      </c>
      <c r="P31" s="103" t="s">
        <v>446</v>
      </c>
    </row>
    <row r="32" spans="1:16" ht="23.4">
      <c r="A32" s="138" t="s">
        <v>408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40"/>
      <c r="P32" s="111"/>
    </row>
    <row r="33" spans="1:16" ht="18">
      <c r="A33" s="93">
        <v>1</v>
      </c>
      <c r="B33" s="94" t="s">
        <v>409</v>
      </c>
      <c r="C33" s="63">
        <v>0</v>
      </c>
      <c r="D33" s="104">
        <v>0</v>
      </c>
      <c r="E33" s="63">
        <v>0</v>
      </c>
      <c r="F33" s="104">
        <v>0</v>
      </c>
      <c r="G33" s="63">
        <v>0</v>
      </c>
      <c r="H33" s="104">
        <v>0</v>
      </c>
      <c r="I33" s="63">
        <v>0</v>
      </c>
      <c r="J33" s="104">
        <v>0</v>
      </c>
      <c r="K33" s="63">
        <v>0</v>
      </c>
      <c r="L33" s="104">
        <v>0</v>
      </c>
      <c r="M33" s="63">
        <v>0</v>
      </c>
      <c r="N33" s="104">
        <v>0</v>
      </c>
      <c r="O33" s="63">
        <v>0</v>
      </c>
      <c r="P33" s="104">
        <v>0</v>
      </c>
    </row>
    <row r="34" spans="1:16" ht="18">
      <c r="A34" s="93">
        <v>2</v>
      </c>
      <c r="B34" s="94" t="s">
        <v>410</v>
      </c>
      <c r="C34" s="63">
        <v>0</v>
      </c>
      <c r="D34" s="104">
        <v>0</v>
      </c>
      <c r="E34" s="63">
        <v>0</v>
      </c>
      <c r="F34" s="104"/>
      <c r="G34" s="63">
        <v>0</v>
      </c>
      <c r="H34" s="104">
        <v>0</v>
      </c>
      <c r="I34" s="63">
        <v>0</v>
      </c>
      <c r="J34" s="104">
        <v>0</v>
      </c>
      <c r="K34" s="63">
        <v>0</v>
      </c>
      <c r="L34" s="104">
        <v>0</v>
      </c>
      <c r="M34" s="63">
        <v>0</v>
      </c>
      <c r="N34" s="104">
        <v>0</v>
      </c>
      <c r="O34" s="63">
        <v>0</v>
      </c>
      <c r="P34" s="104">
        <v>0</v>
      </c>
    </row>
    <row r="35" spans="1:16" ht="18">
      <c r="A35" s="93">
        <v>3</v>
      </c>
      <c r="B35" s="94" t="s">
        <v>411</v>
      </c>
      <c r="C35" s="65">
        <f>COUNTIF('Modelomo-Pentadu Timur'!C4:C22,"Rambu Lalu Lintas")</f>
        <v>15</v>
      </c>
      <c r="D35" s="105">
        <v>1</v>
      </c>
      <c r="E35" s="57">
        <f>COUNTIF('Modelomo-Pentadu Timur'!C4:C22,"Warning Light")</f>
        <v>2</v>
      </c>
      <c r="F35" s="104">
        <v>2</v>
      </c>
      <c r="G35" s="57">
        <f>COUNTIF('Modelomo-Pentadu Timur'!C4:C22,"RPPJ")</f>
        <v>2</v>
      </c>
      <c r="H35" s="104">
        <v>0</v>
      </c>
      <c r="I35" s="65">
        <f>COUNTIF('Modelomo-Pentadu Timur'!C4:C22,"Zebra Cross")</f>
        <v>0</v>
      </c>
      <c r="J35" s="105">
        <v>0</v>
      </c>
      <c r="K35" s="61">
        <f>COUNTIF('Modelomo-Pentadu Timur'!C4:C22,"Pita Penggaduh")</f>
        <v>0</v>
      </c>
      <c r="L35" s="107">
        <v>0</v>
      </c>
      <c r="M35" s="65">
        <f>COUNTIF('Modelomo-Pentadu Timur'!C4:C22,"Zoss")</f>
        <v>0</v>
      </c>
      <c r="N35" s="105">
        <v>0</v>
      </c>
      <c r="O35" s="65">
        <f>COUNTIF('Modelomo-Pentadu Timur'!C4:C22,"APILL")</f>
        <v>0</v>
      </c>
      <c r="P35" s="105">
        <v>0</v>
      </c>
    </row>
    <row r="36" spans="1:16" ht="18">
      <c r="A36" s="93">
        <v>4</v>
      </c>
      <c r="B36" s="94" t="s">
        <v>412</v>
      </c>
      <c r="C36" s="65">
        <f>COUNTIF('Pilolalenga-Tanggajaya'!C4:C15,"Rambu Lalu Lintas")</f>
        <v>2</v>
      </c>
      <c r="D36" s="105">
        <v>2</v>
      </c>
      <c r="E36" s="57">
        <f>COUNTIF('Pilolalenga-Tanggajaya'!C4:C15,"Warning Light")</f>
        <v>3</v>
      </c>
      <c r="F36" s="104">
        <v>1</v>
      </c>
      <c r="G36" s="57">
        <f>COUNTIF('Pilolalenga-Tanggajaya'!C4:C15,"RPPJ")</f>
        <v>6</v>
      </c>
      <c r="H36" s="104">
        <v>3</v>
      </c>
      <c r="I36" s="65">
        <f>COUNTIF('Pilolalenga-Tanggajaya'!C4:C15,"Zebra Cross")</f>
        <v>0</v>
      </c>
      <c r="J36" s="105">
        <v>0</v>
      </c>
      <c r="K36" s="61">
        <f>COUNTIF('Pilolalenga-Tanggajaya'!C4:C15,"Pita Penggaduh")</f>
        <v>0</v>
      </c>
      <c r="L36" s="107">
        <v>0</v>
      </c>
      <c r="M36" s="65">
        <f>COUNTIF('Pilolalenga-Tanggajaya'!C4:C15,"Zoss")</f>
        <v>0</v>
      </c>
      <c r="N36" s="105">
        <v>0</v>
      </c>
      <c r="O36" s="65">
        <f>COUNTIF('Pilolalenga-Tanggajaya'!C4:C15,"APILL")</f>
        <v>0</v>
      </c>
      <c r="P36" s="105">
        <v>0</v>
      </c>
    </row>
    <row r="37" spans="1:16" ht="18">
      <c r="A37" s="93">
        <v>5</v>
      </c>
      <c r="B37" s="94" t="s">
        <v>413</v>
      </c>
      <c r="C37" s="65">
        <f>COUNTIF('Bongo nol - Bongo 1'!C3:C14,"Rambu Lalu Lintas")</f>
        <v>10</v>
      </c>
      <c r="D37" s="105">
        <v>0</v>
      </c>
      <c r="E37" s="57">
        <f>COUNTIF('Bongo nol - Bongo 1'!C3:C14,"Warning Light")</f>
        <v>0</v>
      </c>
      <c r="F37" s="104">
        <v>0</v>
      </c>
      <c r="G37" s="57">
        <f>COUNTIF('Bongo nol - Bongo 1'!C3:C14,"RPPJ")</f>
        <v>2</v>
      </c>
      <c r="H37" s="104">
        <v>1</v>
      </c>
      <c r="I37" s="65">
        <f>COUNTIF('Bongo nol - Bongo 1'!C3:C14,"Zebra Cross")</f>
        <v>0</v>
      </c>
      <c r="J37" s="105">
        <v>0</v>
      </c>
      <c r="K37" s="61">
        <f>COUNTIF('Bongo nol - Bongo 1'!C3:C14,"Pita Penggaduh")</f>
        <v>0</v>
      </c>
      <c r="L37" s="107">
        <v>0</v>
      </c>
      <c r="M37" s="65">
        <f>COUNTIF('Bongo nol - Bongo 1'!C3:C14,"Zoss")</f>
        <v>0</v>
      </c>
      <c r="N37" s="105">
        <v>0</v>
      </c>
      <c r="O37" s="65">
        <f>COUNTIF('Bongo nol - Bongo 1'!C3:C14,"APILL")</f>
        <v>0</v>
      </c>
      <c r="P37" s="105">
        <v>0</v>
      </c>
    </row>
    <row r="38" spans="1:16" ht="18">
      <c r="A38" s="93">
        <v>6</v>
      </c>
      <c r="B38" s="94" t="s">
        <v>414</v>
      </c>
      <c r="C38" s="63">
        <v>0</v>
      </c>
      <c r="D38" s="104">
        <v>0</v>
      </c>
      <c r="E38" s="63">
        <v>0</v>
      </c>
      <c r="F38" s="104">
        <v>0</v>
      </c>
      <c r="G38" s="63">
        <v>0</v>
      </c>
      <c r="H38" s="104">
        <v>0</v>
      </c>
      <c r="I38" s="63">
        <v>0</v>
      </c>
      <c r="J38" s="104">
        <v>0</v>
      </c>
      <c r="K38" s="63">
        <v>0</v>
      </c>
      <c r="L38" s="104">
        <v>0</v>
      </c>
      <c r="M38" s="63">
        <v>0</v>
      </c>
      <c r="N38" s="104">
        <v>0</v>
      </c>
      <c r="O38" s="63">
        <v>0</v>
      </c>
      <c r="P38" s="104">
        <v>0</v>
      </c>
    </row>
    <row r="39" spans="1:16" ht="18">
      <c r="A39" s="93">
        <v>7</v>
      </c>
      <c r="B39" s="94" t="s">
        <v>415</v>
      </c>
      <c r="C39" s="63">
        <v>0</v>
      </c>
      <c r="D39" s="104">
        <v>0</v>
      </c>
      <c r="E39" s="63">
        <v>0</v>
      </c>
      <c r="F39" s="104">
        <v>0</v>
      </c>
      <c r="G39" s="63">
        <v>0</v>
      </c>
      <c r="H39" s="104">
        <v>0</v>
      </c>
      <c r="I39" s="63">
        <v>0</v>
      </c>
      <c r="J39" s="104">
        <v>0</v>
      </c>
      <c r="K39" s="63">
        <v>0</v>
      </c>
      <c r="L39" s="104">
        <v>0</v>
      </c>
      <c r="M39" s="63">
        <v>0</v>
      </c>
      <c r="N39" s="104">
        <v>0</v>
      </c>
      <c r="O39" s="63">
        <v>0</v>
      </c>
      <c r="P39" s="104">
        <v>0</v>
      </c>
    </row>
    <row r="40" spans="1:16" ht="18">
      <c r="A40" s="93">
        <v>8</v>
      </c>
      <c r="B40" s="94" t="s">
        <v>416</v>
      </c>
      <c r="C40" s="63">
        <v>0</v>
      </c>
      <c r="D40" s="104">
        <v>0</v>
      </c>
      <c r="E40" s="63">
        <v>0</v>
      </c>
      <c r="F40" s="104">
        <v>0</v>
      </c>
      <c r="G40" s="63">
        <v>0</v>
      </c>
      <c r="H40" s="104">
        <v>0</v>
      </c>
      <c r="I40" s="63">
        <v>0</v>
      </c>
      <c r="J40" s="104">
        <v>0</v>
      </c>
      <c r="K40" s="63">
        <v>0</v>
      </c>
      <c r="L40" s="104">
        <v>0</v>
      </c>
      <c r="M40" s="63">
        <v>0</v>
      </c>
      <c r="N40" s="104">
        <v>0</v>
      </c>
      <c r="O40" s="63">
        <v>0</v>
      </c>
      <c r="P40" s="104">
        <v>0</v>
      </c>
    </row>
    <row r="41" spans="1:16" ht="18">
      <c r="A41" s="99"/>
      <c r="B41" s="100"/>
      <c r="C41" s="101"/>
      <c r="D41" s="114"/>
      <c r="E41" s="101"/>
      <c r="F41" s="114"/>
      <c r="G41" s="101"/>
      <c r="H41" s="114"/>
      <c r="I41" s="101"/>
      <c r="J41" s="114"/>
      <c r="K41" s="101"/>
      <c r="L41" s="114"/>
      <c r="M41" s="101"/>
      <c r="N41" s="114"/>
      <c r="O41" s="101"/>
      <c r="P41" s="114"/>
    </row>
    <row r="42" spans="1:16" ht="23.4">
      <c r="A42" s="131" t="s">
        <v>361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</row>
    <row r="43" spans="1:16" ht="15.6">
      <c r="A43" s="95" t="s">
        <v>383</v>
      </c>
      <c r="B43" s="95" t="s">
        <v>384</v>
      </c>
      <c r="C43" s="83" t="s">
        <v>357</v>
      </c>
      <c r="D43" s="103" t="s">
        <v>446</v>
      </c>
      <c r="E43" s="83" t="s">
        <v>358</v>
      </c>
      <c r="F43" s="103" t="s">
        <v>446</v>
      </c>
      <c r="G43" s="83" t="s">
        <v>71</v>
      </c>
      <c r="H43" s="103" t="s">
        <v>446</v>
      </c>
      <c r="I43" s="83" t="s">
        <v>359</v>
      </c>
      <c r="J43" s="103" t="s">
        <v>446</v>
      </c>
      <c r="K43" s="84" t="s">
        <v>360</v>
      </c>
      <c r="L43" s="106" t="s">
        <v>446</v>
      </c>
      <c r="M43" s="83" t="s">
        <v>95</v>
      </c>
      <c r="N43" s="103" t="s">
        <v>446</v>
      </c>
      <c r="O43" s="83" t="s">
        <v>186</v>
      </c>
      <c r="P43" s="103" t="s">
        <v>446</v>
      </c>
    </row>
    <row r="44" spans="1:16" ht="23.4">
      <c r="A44" s="138" t="s">
        <v>417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  <c r="P44" s="111"/>
    </row>
    <row r="45" spans="1:16" ht="18">
      <c r="A45" s="93">
        <v>1</v>
      </c>
      <c r="B45" s="94" t="s">
        <v>418</v>
      </c>
      <c r="C45" s="63" t="s">
        <v>42</v>
      </c>
      <c r="D45" s="104"/>
      <c r="E45" s="63" t="s">
        <v>42</v>
      </c>
      <c r="F45" s="104"/>
      <c r="G45" s="63" t="s">
        <v>42</v>
      </c>
      <c r="H45" s="104"/>
      <c r="I45" s="63" t="s">
        <v>42</v>
      </c>
      <c r="J45" s="104"/>
      <c r="K45" s="63" t="s">
        <v>42</v>
      </c>
      <c r="L45" s="104"/>
      <c r="M45" s="63" t="s">
        <v>42</v>
      </c>
      <c r="N45" s="104"/>
      <c r="O45" s="63" t="s">
        <v>42</v>
      </c>
      <c r="P45" s="104"/>
    </row>
    <row r="46" spans="1:16" ht="18">
      <c r="A46" s="93">
        <v>2</v>
      </c>
      <c r="B46" s="94" t="s">
        <v>419</v>
      </c>
      <c r="C46" s="63" t="s">
        <v>42</v>
      </c>
      <c r="D46" s="104"/>
      <c r="E46" s="63" t="s">
        <v>42</v>
      </c>
      <c r="F46" s="104"/>
      <c r="G46" s="63" t="s">
        <v>42</v>
      </c>
      <c r="H46" s="104"/>
      <c r="I46" s="63" t="s">
        <v>42</v>
      </c>
      <c r="J46" s="104"/>
      <c r="K46" s="63" t="s">
        <v>42</v>
      </c>
      <c r="L46" s="104"/>
      <c r="M46" s="63" t="s">
        <v>42</v>
      </c>
      <c r="N46" s="104"/>
      <c r="O46" s="63" t="s">
        <v>42</v>
      </c>
      <c r="P46" s="104"/>
    </row>
    <row r="47" spans="1:16" ht="18">
      <c r="A47" s="93">
        <v>3</v>
      </c>
      <c r="B47" s="94" t="s">
        <v>420</v>
      </c>
      <c r="C47" s="63" t="s">
        <v>42</v>
      </c>
      <c r="D47" s="104"/>
      <c r="E47" s="63" t="s">
        <v>42</v>
      </c>
      <c r="F47" s="104"/>
      <c r="G47" s="63" t="s">
        <v>42</v>
      </c>
      <c r="H47" s="104"/>
      <c r="I47" s="63" t="s">
        <v>42</v>
      </c>
      <c r="J47" s="104"/>
      <c r="K47" s="63" t="s">
        <v>42</v>
      </c>
      <c r="L47" s="104"/>
      <c r="M47" s="63" t="s">
        <v>42</v>
      </c>
      <c r="N47" s="104"/>
      <c r="O47" s="63" t="s">
        <v>42</v>
      </c>
      <c r="P47" s="104"/>
    </row>
    <row r="48" spans="1:16" ht="18">
      <c r="A48" s="93">
        <v>4</v>
      </c>
      <c r="B48" s="94" t="s">
        <v>421</v>
      </c>
      <c r="C48" s="63" t="s">
        <v>42</v>
      </c>
      <c r="D48" s="104"/>
      <c r="E48" s="63" t="s">
        <v>42</v>
      </c>
      <c r="F48" s="104"/>
      <c r="G48" s="63" t="s">
        <v>42</v>
      </c>
      <c r="H48" s="104"/>
      <c r="I48" s="63" t="s">
        <v>42</v>
      </c>
      <c r="J48" s="104"/>
      <c r="K48" s="63" t="s">
        <v>42</v>
      </c>
      <c r="L48" s="104"/>
      <c r="M48" s="63" t="s">
        <v>42</v>
      </c>
      <c r="N48" s="104"/>
      <c r="O48" s="63" t="s">
        <v>42</v>
      </c>
      <c r="P48" s="104"/>
    </row>
    <row r="49" spans="1:16" ht="18">
      <c r="A49" s="93">
        <v>5</v>
      </c>
      <c r="B49" s="94" t="s">
        <v>422</v>
      </c>
      <c r="C49" s="63" t="s">
        <v>42</v>
      </c>
      <c r="D49" s="104"/>
      <c r="E49" s="63" t="s">
        <v>42</v>
      </c>
      <c r="F49" s="104"/>
      <c r="G49" s="63" t="s">
        <v>42</v>
      </c>
      <c r="H49" s="104"/>
      <c r="I49" s="63" t="s">
        <v>42</v>
      </c>
      <c r="J49" s="104"/>
      <c r="K49" s="63" t="s">
        <v>42</v>
      </c>
      <c r="L49" s="104"/>
      <c r="M49" s="63" t="s">
        <v>42</v>
      </c>
      <c r="N49" s="104"/>
      <c r="O49" s="63" t="s">
        <v>42</v>
      </c>
      <c r="P49" s="104"/>
    </row>
    <row r="50" spans="1:16" ht="18">
      <c r="A50" s="93">
        <v>6</v>
      </c>
      <c r="B50" s="94" t="s">
        <v>423</v>
      </c>
      <c r="C50" s="63" t="s">
        <v>42</v>
      </c>
      <c r="D50" s="104"/>
      <c r="E50" s="63" t="s">
        <v>42</v>
      </c>
      <c r="F50" s="104"/>
      <c r="G50" s="63" t="s">
        <v>42</v>
      </c>
      <c r="H50" s="104"/>
      <c r="I50" s="63" t="s">
        <v>42</v>
      </c>
      <c r="J50" s="104"/>
      <c r="K50" s="63" t="s">
        <v>42</v>
      </c>
      <c r="L50" s="104"/>
      <c r="M50" s="63" t="s">
        <v>42</v>
      </c>
      <c r="N50" s="104"/>
      <c r="O50" s="63" t="s">
        <v>42</v>
      </c>
      <c r="P50" s="104"/>
    </row>
    <row r="51" spans="1:16" ht="18">
      <c r="A51" s="99"/>
      <c r="B51" s="100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</row>
    <row r="52" spans="1:16" ht="23.4">
      <c r="A52" s="131" t="s">
        <v>361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</row>
    <row r="53" spans="1:16" ht="15.6">
      <c r="A53" s="95" t="s">
        <v>383</v>
      </c>
      <c r="B53" s="95" t="s">
        <v>384</v>
      </c>
      <c r="C53" s="83" t="s">
        <v>357</v>
      </c>
      <c r="D53" s="103" t="s">
        <v>446</v>
      </c>
      <c r="E53" s="83" t="s">
        <v>358</v>
      </c>
      <c r="F53" s="103" t="s">
        <v>446</v>
      </c>
      <c r="G53" s="83" t="s">
        <v>71</v>
      </c>
      <c r="H53" s="103" t="s">
        <v>446</v>
      </c>
      <c r="I53" s="83" t="s">
        <v>359</v>
      </c>
      <c r="J53" s="103" t="s">
        <v>446</v>
      </c>
      <c r="K53" s="84" t="s">
        <v>360</v>
      </c>
      <c r="L53" s="106" t="s">
        <v>446</v>
      </c>
      <c r="M53" s="83" t="s">
        <v>95</v>
      </c>
      <c r="N53" s="103" t="s">
        <v>446</v>
      </c>
      <c r="O53" s="83" t="s">
        <v>186</v>
      </c>
      <c r="P53" s="103" t="s">
        <v>446</v>
      </c>
    </row>
    <row r="54" spans="1:16" ht="23.4">
      <c r="A54" s="138" t="s">
        <v>424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  <c r="P54" s="111"/>
    </row>
    <row r="55" spans="1:16" ht="18">
      <c r="A55" s="93">
        <v>1</v>
      </c>
      <c r="B55" s="94" t="s">
        <v>425</v>
      </c>
      <c r="C55" s="63" t="s">
        <v>42</v>
      </c>
      <c r="D55" s="104"/>
      <c r="E55" s="63" t="s">
        <v>42</v>
      </c>
      <c r="F55" s="104"/>
      <c r="G55" s="63" t="s">
        <v>42</v>
      </c>
      <c r="H55" s="104"/>
      <c r="I55" s="63" t="s">
        <v>42</v>
      </c>
      <c r="J55" s="104"/>
      <c r="K55" s="63" t="s">
        <v>42</v>
      </c>
      <c r="L55" s="104"/>
      <c r="M55" s="63" t="s">
        <v>42</v>
      </c>
      <c r="N55" s="104"/>
      <c r="O55" s="63" t="s">
        <v>42</v>
      </c>
      <c r="P55" s="112"/>
    </row>
    <row r="56" spans="1:16" ht="18">
      <c r="A56" s="93">
        <v>2</v>
      </c>
      <c r="B56" s="94" t="s">
        <v>426</v>
      </c>
      <c r="C56" s="63" t="s">
        <v>42</v>
      </c>
      <c r="D56" s="104"/>
      <c r="E56" s="63" t="s">
        <v>42</v>
      </c>
      <c r="F56" s="104"/>
      <c r="G56" s="63" t="s">
        <v>42</v>
      </c>
      <c r="H56" s="104"/>
      <c r="I56" s="63" t="s">
        <v>42</v>
      </c>
      <c r="J56" s="104"/>
      <c r="K56" s="63" t="s">
        <v>42</v>
      </c>
      <c r="L56" s="104"/>
      <c r="M56" s="63" t="s">
        <v>42</v>
      </c>
      <c r="N56" s="104"/>
      <c r="O56" s="63" t="s">
        <v>42</v>
      </c>
      <c r="P56" s="112"/>
    </row>
    <row r="57" spans="1:16" ht="18">
      <c r="A57" s="99"/>
      <c r="B57" s="100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92"/>
    </row>
    <row r="58" spans="1:16" ht="23.4">
      <c r="A58" s="131" t="s">
        <v>448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</row>
    <row r="59" spans="1:16" ht="15.6">
      <c r="A59" s="95" t="s">
        <v>383</v>
      </c>
      <c r="B59" s="95" t="s">
        <v>384</v>
      </c>
      <c r="C59" s="83" t="s">
        <v>357</v>
      </c>
      <c r="D59" s="103" t="s">
        <v>446</v>
      </c>
      <c r="E59" s="83" t="s">
        <v>358</v>
      </c>
      <c r="F59" s="103" t="s">
        <v>446</v>
      </c>
      <c r="G59" s="83" t="s">
        <v>71</v>
      </c>
      <c r="H59" s="103" t="s">
        <v>446</v>
      </c>
      <c r="I59" s="83" t="s">
        <v>359</v>
      </c>
      <c r="J59" s="103" t="s">
        <v>446</v>
      </c>
      <c r="K59" s="84" t="s">
        <v>360</v>
      </c>
      <c r="L59" s="106" t="s">
        <v>446</v>
      </c>
      <c r="M59" s="83" t="s">
        <v>95</v>
      </c>
      <c r="N59" s="103" t="s">
        <v>446</v>
      </c>
      <c r="O59" s="83" t="s">
        <v>186</v>
      </c>
      <c r="P59" s="103" t="s">
        <v>446</v>
      </c>
    </row>
    <row r="60" spans="1:16" ht="23.4">
      <c r="A60" s="141" t="s">
        <v>447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</row>
    <row r="61" spans="1:16" ht="18">
      <c r="A61" s="93">
        <v>1</v>
      </c>
      <c r="B61" s="94" t="s">
        <v>427</v>
      </c>
      <c r="C61" s="65">
        <f>COUNTIF('Ahmad Dahlan'!C4:C5,"Rambu Lalu Lintas")</f>
        <v>2</v>
      </c>
      <c r="D61" s="103" t="s">
        <v>42</v>
      </c>
      <c r="E61" s="57">
        <f>COUNTIF('Ahmad Dahlan'!C4:C5,"Warning Light")</f>
        <v>0</v>
      </c>
      <c r="F61" s="103" t="s">
        <v>42</v>
      </c>
      <c r="G61" s="57">
        <f>COUNTIF('Ahmad Dahlan'!C4:C5,"RPPJ")</f>
        <v>0</v>
      </c>
      <c r="H61" s="103" t="s">
        <v>42</v>
      </c>
      <c r="I61" s="65">
        <f>COUNTIF('Ahmad Dahlan'!C4:C5,"Zebra Cross")</f>
        <v>0</v>
      </c>
      <c r="J61" s="103" t="s">
        <v>42</v>
      </c>
      <c r="K61" s="61">
        <f>COUNTIF('Ahmad Dahlan'!C4:C5,"Pita Penggaduh")</f>
        <v>0</v>
      </c>
      <c r="L61" s="106" t="s">
        <v>42</v>
      </c>
      <c r="M61" s="65">
        <f>COUNTIF('Ahmad Dahlan'!C4:C5,"Zoss")</f>
        <v>0</v>
      </c>
      <c r="N61" s="103" t="s">
        <v>42</v>
      </c>
      <c r="O61" s="65">
        <f>COUNTIF('Ahmad Dahlan'!C4:C5,"APILL")</f>
        <v>0</v>
      </c>
      <c r="P61" s="103" t="s">
        <v>42</v>
      </c>
    </row>
    <row r="62" spans="1:16" ht="18">
      <c r="A62" s="93">
        <v>2</v>
      </c>
      <c r="B62" s="94" t="s">
        <v>428</v>
      </c>
      <c r="C62" s="63">
        <v>0</v>
      </c>
      <c r="D62" s="104">
        <v>0</v>
      </c>
      <c r="E62" s="63">
        <v>0</v>
      </c>
      <c r="F62" s="104">
        <v>0</v>
      </c>
      <c r="G62" s="63">
        <v>0</v>
      </c>
      <c r="H62" s="104">
        <v>0</v>
      </c>
      <c r="I62" s="63">
        <v>0</v>
      </c>
      <c r="J62" s="104">
        <v>0</v>
      </c>
      <c r="K62" s="63">
        <v>0</v>
      </c>
      <c r="L62" s="104">
        <v>0</v>
      </c>
      <c r="M62" s="63">
        <v>0</v>
      </c>
      <c r="N62" s="104">
        <v>0</v>
      </c>
      <c r="O62" s="63">
        <v>0</v>
      </c>
      <c r="P62" s="104">
        <v>0</v>
      </c>
    </row>
    <row r="63" spans="1:16" ht="18">
      <c r="A63" s="93">
        <v>3</v>
      </c>
      <c r="B63" s="94" t="s">
        <v>429</v>
      </c>
      <c r="C63" s="65">
        <f>COUNTIF('Brigjen Piola Isa'!C3:C35,"Rambu Lalu Lintas")</f>
        <v>32</v>
      </c>
      <c r="D63" s="105">
        <v>5</v>
      </c>
      <c r="E63" s="57">
        <f>COUNTIF('Brigjen Piola Isa'!C3:C35,"Warning Light")</f>
        <v>1</v>
      </c>
      <c r="F63" s="103">
        <v>0</v>
      </c>
      <c r="G63" s="57">
        <f>COUNTIF('Brigjen Piola Isa'!C3:C35,"RPPJ")</f>
        <v>0</v>
      </c>
      <c r="H63" s="103">
        <v>0</v>
      </c>
      <c r="I63" s="65">
        <f>COUNTIF('Brigjen Piola Isa'!C3:C35,"Zebra Cross")</f>
        <v>0</v>
      </c>
      <c r="J63" s="103">
        <v>0</v>
      </c>
      <c r="K63" s="61">
        <f>COUNTIF('Brigjen Piola Isa'!C3:C35,"Pita Penggaduh")</f>
        <v>0</v>
      </c>
      <c r="L63" s="107">
        <v>0</v>
      </c>
      <c r="M63" s="65">
        <f>COUNTIF('Brigjen Piola Isa'!C3:C35,"Zoss")</f>
        <v>0</v>
      </c>
      <c r="N63" s="105">
        <v>0</v>
      </c>
      <c r="O63" s="65">
        <f>COUNTIF('Brigjen Piola Isa'!C3:C35,"APILL")</f>
        <v>0</v>
      </c>
      <c r="P63" s="105">
        <v>0</v>
      </c>
    </row>
    <row r="64" spans="1:16" ht="18">
      <c r="A64" s="93">
        <v>4</v>
      </c>
      <c r="B64" s="94" t="s">
        <v>430</v>
      </c>
      <c r="C64" s="65">
        <f>COUNTIF(Cokroaminoto!C4:C18,"Rambu Lalu Lintas")</f>
        <v>13</v>
      </c>
      <c r="D64" s="105">
        <v>5</v>
      </c>
      <c r="E64" s="57">
        <f>COUNTIF(Cokroaminoto!C4:C18,"Warning Light")</f>
        <v>1</v>
      </c>
      <c r="F64" s="104">
        <v>0</v>
      </c>
      <c r="G64" s="57">
        <f>COUNTIF(Cokroaminoto!C4:C18,"RPPJ")</f>
        <v>0</v>
      </c>
      <c r="H64" s="104">
        <v>0</v>
      </c>
      <c r="I64" s="65">
        <f>COUNTIF(Cokroaminoto!C4:C18,"Zebra Cross")</f>
        <v>1</v>
      </c>
      <c r="J64" s="105">
        <v>1</v>
      </c>
      <c r="K64" s="61">
        <f>COUNTIF(Cokroaminoto!C4:C18,"Pita Penggaduh")</f>
        <v>0</v>
      </c>
      <c r="L64" s="107">
        <v>0</v>
      </c>
      <c r="M64" s="65">
        <f>COUNTIF(Cokroaminoto!C4:C18,"Zoss")</f>
        <v>0</v>
      </c>
      <c r="N64" s="105">
        <v>0</v>
      </c>
      <c r="O64" s="65">
        <f>COUNTIF(Cokroaminoto!C4:C18,"APILL")</f>
        <v>0</v>
      </c>
      <c r="P64" s="105">
        <v>0</v>
      </c>
    </row>
    <row r="65" spans="1:16" ht="18">
      <c r="A65" s="93">
        <v>5</v>
      </c>
      <c r="B65" s="94" t="s">
        <v>431</v>
      </c>
      <c r="C65" s="65">
        <f>COUNTIF('Pangeran Hidayat'!C4:C28,"Rambu Lalu Lintas")</f>
        <v>22</v>
      </c>
      <c r="D65" s="105">
        <v>3</v>
      </c>
      <c r="E65" s="57">
        <f>COUNTIF('Pangeran Hidayat'!C4:C28,"Warning Light")</f>
        <v>1</v>
      </c>
      <c r="F65" s="104">
        <v>0</v>
      </c>
      <c r="G65" s="57">
        <f>COUNTIF('Pangeran Hidayat'!C4:C28,"RPPJ")</f>
        <v>0</v>
      </c>
      <c r="H65" s="104">
        <v>0</v>
      </c>
      <c r="I65" s="65">
        <f>COUNTIF('Pangeran Hidayat'!C4:C28,"Zebra Cross")</f>
        <v>1</v>
      </c>
      <c r="J65" s="105">
        <v>1</v>
      </c>
      <c r="K65" s="61">
        <f>COUNTIF('Pangeran Hidayat'!C4:C28,"Pita Penggaduh")</f>
        <v>1</v>
      </c>
      <c r="L65" s="107">
        <v>1</v>
      </c>
      <c r="M65" s="65">
        <f>COUNTIF('Pangeran Hidayat'!C4:C28,"Zoss")</f>
        <v>0</v>
      </c>
      <c r="N65" s="105">
        <v>0</v>
      </c>
      <c r="O65" s="65">
        <f>COUNTIF('Pangeran Hidayat'!C4:C28,"APILL")</f>
        <v>0</v>
      </c>
      <c r="P65" s="105">
        <v>0</v>
      </c>
    </row>
    <row r="66" spans="1:16" ht="18">
      <c r="A66" s="93">
        <v>6</v>
      </c>
      <c r="B66" s="94" t="s">
        <v>432</v>
      </c>
      <c r="C66" s="65">
        <f>COUNTIF('Jhon Aryo Katili'!C3:C28,"Rambu Lalu Lintas")</f>
        <v>22</v>
      </c>
      <c r="D66" s="105">
        <v>0</v>
      </c>
      <c r="E66" s="57">
        <f>COUNTIF('Jhon Aryo Katili'!C3:C28,"Warning Light")</f>
        <v>0</v>
      </c>
      <c r="F66" s="104">
        <v>0</v>
      </c>
      <c r="G66" s="57">
        <f>COUNTIF('Jhon Aryo Katili'!C3:C28,"RPPJ")</f>
        <v>0</v>
      </c>
      <c r="H66" s="104">
        <v>0</v>
      </c>
      <c r="I66" s="65">
        <f>COUNTIF('Jhon Aryo Katili'!C3:C28,"Zebra Cross")</f>
        <v>0</v>
      </c>
      <c r="J66" s="105">
        <v>0</v>
      </c>
      <c r="K66" s="61">
        <f>COUNTIF('Jhon Aryo Katili'!C3:C28,"Pita Penggaduh")</f>
        <v>0</v>
      </c>
      <c r="L66" s="107">
        <v>0</v>
      </c>
      <c r="M66" s="65">
        <f>COUNTIF('Jhon Aryo Katili'!C3:C28,"Zoss")</f>
        <v>0</v>
      </c>
      <c r="N66" s="105">
        <v>0</v>
      </c>
      <c r="O66" s="65">
        <f>COUNTIF('Jhon Aryo Katili'!C3:C28,"APILL")</f>
        <v>3</v>
      </c>
      <c r="P66" s="105">
        <v>0</v>
      </c>
    </row>
    <row r="67" spans="1:16" ht="18">
      <c r="A67" s="93">
        <v>7</v>
      </c>
      <c r="B67" s="94" t="s">
        <v>433</v>
      </c>
      <c r="C67" s="65">
        <f>COUNTIF('Raja Eyato'!C3:C59,"Rambu Lalu Lintas")</f>
        <v>44</v>
      </c>
      <c r="D67" s="105">
        <v>4</v>
      </c>
      <c r="E67" s="57">
        <f>COUNTIF('Raja Eyato'!C3:C59,"Warning Light")</f>
        <v>0</v>
      </c>
      <c r="F67" s="104">
        <v>0</v>
      </c>
      <c r="G67" s="57">
        <f>COUNTIF('Raja Eyato'!C3:C59,"RPPJ")</f>
        <v>2</v>
      </c>
      <c r="H67" s="104">
        <v>0</v>
      </c>
      <c r="I67" s="65">
        <f>COUNTIF('Raja Eyato'!C3:C59,"Zebra Cross")</f>
        <v>4</v>
      </c>
      <c r="J67" s="105">
        <v>4</v>
      </c>
      <c r="K67" s="61">
        <f>COUNTIF('Raja Eyato'!C3:C59,"Pita Penggaduh")</f>
        <v>3</v>
      </c>
      <c r="L67" s="107">
        <v>3</v>
      </c>
      <c r="M67" s="65">
        <f>COUNTIF('Raja Eyato'!C3:C59,"Zoss")</f>
        <v>1</v>
      </c>
      <c r="N67" s="105">
        <v>0</v>
      </c>
      <c r="O67" s="65">
        <f>COUNTIF('Raja Eyato'!C3:C59,"APILL")</f>
        <v>2</v>
      </c>
      <c r="P67" s="105">
        <v>0</v>
      </c>
    </row>
    <row r="68" spans="1:16" ht="18">
      <c r="A68" s="93">
        <v>8</v>
      </c>
      <c r="B68" s="94" t="s">
        <v>434</v>
      </c>
      <c r="C68" s="65">
        <f>COUNTIF('Moh Thayeb Gobel'!C3:C75,"Rambu Lalu Lintas")</f>
        <v>71</v>
      </c>
      <c r="D68" s="105">
        <v>5</v>
      </c>
      <c r="E68" s="57">
        <f>COUNTIF('Moh Thayeb Gobel'!C3:C75,"Warning Light")</f>
        <v>2</v>
      </c>
      <c r="F68" s="104">
        <v>0</v>
      </c>
      <c r="G68" s="57">
        <f>COUNTIF('Moh Thayeb Gobel'!C3:C75,"RPPJ")</f>
        <v>0</v>
      </c>
      <c r="H68" s="104">
        <v>0</v>
      </c>
      <c r="I68" s="65">
        <f>COUNTIF('Moh Thayeb Gobel'!C3:C75,"Zebra Cross")</f>
        <v>0</v>
      </c>
      <c r="J68" s="105">
        <v>0</v>
      </c>
      <c r="K68" s="61">
        <f>COUNTIF('Moh Thayeb Gobel'!C3:C75,"Pita Penggaduh")</f>
        <v>0</v>
      </c>
      <c r="L68" s="107">
        <v>0</v>
      </c>
      <c r="M68" s="65">
        <f>COUNTIF('Moh Thayeb Gobel'!C3:C75,"Zoss")</f>
        <v>0</v>
      </c>
      <c r="N68" s="105">
        <v>0</v>
      </c>
      <c r="O68" s="65">
        <f>COUNTIF('Moh Thayeb Gobel'!C3:C75,"APILL")</f>
        <v>0</v>
      </c>
      <c r="P68" s="105">
        <v>0</v>
      </c>
    </row>
    <row r="69" spans="1:16" ht="18">
      <c r="A69" s="93">
        <v>9</v>
      </c>
      <c r="B69" s="94" t="s">
        <v>435</v>
      </c>
      <c r="C69" s="65">
        <f>COUNTIF('Aloei Saboe'!C3:C26,"Rambu Lalu Lintas")</f>
        <v>16</v>
      </c>
      <c r="D69" s="105">
        <v>3</v>
      </c>
      <c r="E69" s="57">
        <f>COUNTIF('Aloei Saboe'!C3:C26,"Warning Light")</f>
        <v>0</v>
      </c>
      <c r="F69" s="104">
        <v>0</v>
      </c>
      <c r="G69" s="57">
        <f>COUNTIF('Aloei Saboe'!C3:C26,"RPPJ")</f>
        <v>2</v>
      </c>
      <c r="H69" s="104">
        <v>0</v>
      </c>
      <c r="I69" s="65">
        <f>COUNTIF('Aloei Saboe'!C3:C26,"Zebra Cross")</f>
        <v>1</v>
      </c>
      <c r="J69" s="105">
        <v>0</v>
      </c>
      <c r="K69" s="61">
        <f>COUNTIF('Aloei Saboe'!C3:C26,"Pita Penggaduh")</f>
        <v>3</v>
      </c>
      <c r="L69" s="107">
        <v>0</v>
      </c>
      <c r="M69" s="65">
        <f>COUNTIF('Aloei Saboe'!C3:C26,"Zoss")</f>
        <v>0</v>
      </c>
      <c r="N69" s="105">
        <v>0</v>
      </c>
      <c r="O69" s="65">
        <f>COUNTIF('Aloei Saboe'!C3:C26,"APILL")</f>
        <v>0</v>
      </c>
      <c r="P69" s="105">
        <v>0</v>
      </c>
    </row>
    <row r="70" spans="1:16" ht="18">
      <c r="A70" s="93">
        <v>10</v>
      </c>
      <c r="B70" s="94" t="s">
        <v>436</v>
      </c>
      <c r="C70" s="65">
        <f>COUNTIF(Tinaloga!C3:C36,"Rambu Lalu Lintas")</f>
        <v>26</v>
      </c>
      <c r="D70" s="105">
        <v>4</v>
      </c>
      <c r="E70" s="57">
        <f>COUNTIF(Tinaloga!C3:C36,"Warning Light")</f>
        <v>2</v>
      </c>
      <c r="F70" s="104">
        <v>0</v>
      </c>
      <c r="G70" s="57">
        <f>COUNTIF(Tinaloga!C3:C36,"RPPJ")</f>
        <v>2</v>
      </c>
      <c r="H70" s="104">
        <v>0</v>
      </c>
      <c r="I70" s="65">
        <f>COUNTIF(Tinaloga!C3:C36,"Zebra Cross")</f>
        <v>1</v>
      </c>
      <c r="J70" s="105">
        <v>0</v>
      </c>
      <c r="K70" s="61">
        <f>COUNTIF(Tinaloga!C3:C36,"Pita Penggaduh")</f>
        <v>3</v>
      </c>
      <c r="L70" s="107">
        <v>1</v>
      </c>
      <c r="M70" s="65">
        <f>COUNTIF(Tinaloga!C3:C36,"Zoss")</f>
        <v>0</v>
      </c>
      <c r="N70" s="105">
        <v>0</v>
      </c>
      <c r="O70" s="65">
        <f>COUNTIF(Tinaloga!C3:C36,"APILL")</f>
        <v>0</v>
      </c>
      <c r="P70" s="105">
        <v>0</v>
      </c>
    </row>
    <row r="71" spans="1:16" ht="18">
      <c r="A71" s="93">
        <v>11</v>
      </c>
      <c r="B71" s="94" t="s">
        <v>404</v>
      </c>
      <c r="C71" s="65">
        <f>COUNTIF('Jl. Wongkaditi, Talango Oluhuta'!C3:C4,"Rambu Lalu Lintas")</f>
        <v>2</v>
      </c>
      <c r="D71" s="105">
        <v>0</v>
      </c>
      <c r="E71" s="57">
        <f>COUNTIF('Jl. Wongkaditi, Talango Oluhuta'!C3:C4,"Warning Light")</f>
        <v>0</v>
      </c>
      <c r="F71" s="104">
        <v>0</v>
      </c>
      <c r="G71" s="57">
        <f>COUNTIF('Jl. Wongkaditi, Talango Oluhuta'!C3:C4,"RPPJ")</f>
        <v>0</v>
      </c>
      <c r="H71" s="104">
        <v>0</v>
      </c>
      <c r="I71" s="65">
        <f>COUNTIF('Jl. Wongkaditi, Talango Oluhuta'!C3:C4,"Zebra Cross")</f>
        <v>0</v>
      </c>
      <c r="J71" s="105">
        <v>0</v>
      </c>
      <c r="K71" s="61">
        <f>COUNTIF('Jl. Wongkaditi, Talango Oluhuta'!C3:C4,"Pita Penggaduh")</f>
        <v>0</v>
      </c>
      <c r="L71" s="107">
        <v>0</v>
      </c>
      <c r="M71" s="65">
        <f>COUNTIF('Jl. Wongkaditi, Talango Oluhuta'!C3:C4,"Zoss")</f>
        <v>0</v>
      </c>
      <c r="N71" s="105">
        <v>0</v>
      </c>
      <c r="O71" s="65">
        <f>COUNTIF('Jl. Wongkaditi, Talango Oluhuta'!C3:C4,"APILL")</f>
        <v>0</v>
      </c>
      <c r="P71" s="105">
        <v>0</v>
      </c>
    </row>
    <row r="72" spans="1:16" ht="18">
      <c r="A72" s="93">
        <v>12</v>
      </c>
      <c r="B72" s="94" t="s">
        <v>437</v>
      </c>
      <c r="C72" s="65">
        <f>COUNTIF('Rusli Datau'!C4:C28,"Rambu Lalu Lintas")</f>
        <v>20</v>
      </c>
      <c r="D72" s="105">
        <v>6</v>
      </c>
      <c r="E72" s="57">
        <f>COUNTIF('Rusli Datau'!C4:C28,"Warning Light")</f>
        <v>0</v>
      </c>
      <c r="F72" s="104">
        <v>0</v>
      </c>
      <c r="G72" s="57">
        <f>COUNTIF('Rusli Datau'!C4:C28,"RPPJ")</f>
        <v>2</v>
      </c>
      <c r="H72" s="104">
        <v>1</v>
      </c>
      <c r="I72" s="65">
        <f>COUNTIF('Rusli Datau'!C4:C28,"Zebra Cross")</f>
        <v>2</v>
      </c>
      <c r="J72" s="105">
        <v>2</v>
      </c>
      <c r="K72" s="61">
        <f>COUNTIF('Rusli Datau'!C4:C28,"Pita Penggaduh")</f>
        <v>1</v>
      </c>
      <c r="L72" s="107">
        <v>0</v>
      </c>
      <c r="M72" s="65">
        <f>COUNTIF('Rusli Datau'!C4:C28,"Zoss")</f>
        <v>0</v>
      </c>
      <c r="N72" s="105">
        <v>0</v>
      </c>
      <c r="O72" s="65">
        <f>COUNTIF('Rusli Datau'!C4:C28,"APILL")</f>
        <v>0</v>
      </c>
      <c r="P72" s="105">
        <v>0</v>
      </c>
    </row>
    <row r="73" spans="1:16" ht="18">
      <c r="A73" s="93">
        <v>13</v>
      </c>
      <c r="B73" s="94" t="s">
        <v>438</v>
      </c>
      <c r="C73" s="63">
        <v>0</v>
      </c>
      <c r="D73" s="104">
        <v>0</v>
      </c>
      <c r="E73" s="63">
        <v>0</v>
      </c>
      <c r="F73" s="104">
        <v>0</v>
      </c>
      <c r="G73" s="63">
        <v>0</v>
      </c>
      <c r="H73" s="104">
        <v>0</v>
      </c>
      <c r="I73" s="63">
        <v>0</v>
      </c>
      <c r="J73" s="104">
        <v>0</v>
      </c>
      <c r="K73" s="63">
        <v>0</v>
      </c>
      <c r="L73" s="104">
        <v>0</v>
      </c>
      <c r="M73" s="63">
        <v>0</v>
      </c>
      <c r="N73" s="104">
        <v>0</v>
      </c>
      <c r="O73" s="63">
        <v>0</v>
      </c>
      <c r="P73" s="104">
        <v>0</v>
      </c>
    </row>
    <row r="74" spans="1:16" ht="18">
      <c r="A74" s="93">
        <v>14</v>
      </c>
      <c r="B74" s="94" t="s">
        <v>439</v>
      </c>
      <c r="C74" s="63">
        <v>0</v>
      </c>
      <c r="D74" s="104">
        <v>0</v>
      </c>
      <c r="E74" s="63">
        <v>0</v>
      </c>
      <c r="F74" s="104">
        <v>0</v>
      </c>
      <c r="G74" s="63">
        <v>0</v>
      </c>
      <c r="H74" s="104">
        <v>0</v>
      </c>
      <c r="I74" s="63">
        <v>0</v>
      </c>
      <c r="J74" s="104">
        <v>0</v>
      </c>
      <c r="K74" s="63">
        <v>0</v>
      </c>
      <c r="L74" s="104">
        <v>0</v>
      </c>
      <c r="M74" s="63">
        <v>0</v>
      </c>
      <c r="N74" s="104">
        <v>0</v>
      </c>
      <c r="O74" s="63">
        <v>0</v>
      </c>
      <c r="P74" s="104">
        <v>0</v>
      </c>
    </row>
    <row r="75" spans="1:16" ht="18">
      <c r="A75" s="93">
        <v>15</v>
      </c>
      <c r="B75" s="94" t="s">
        <v>440</v>
      </c>
      <c r="C75" s="65">
        <f>COUNTIF(Beringin!C3:C69,"Rambu Lalu Lintas")</f>
        <v>60</v>
      </c>
      <c r="D75" s="105">
        <v>3</v>
      </c>
      <c r="E75" s="57">
        <f>COUNTIF(Beringin!C3:C69,"Warning Light")</f>
        <v>2</v>
      </c>
      <c r="F75" s="104">
        <v>2</v>
      </c>
      <c r="G75" s="57">
        <f>COUNTIF(Beringin!C3:C69,"RPPJ")</f>
        <v>0</v>
      </c>
      <c r="H75" s="104">
        <v>0</v>
      </c>
      <c r="I75" s="65">
        <f>COUNTIF(Beringin!C3:C69,"Zebra Cross")</f>
        <v>0</v>
      </c>
      <c r="J75" s="105">
        <v>0</v>
      </c>
      <c r="K75" s="61">
        <f>COUNTIF(Beringin!C3:C69,"Pita Penggaduh")</f>
        <v>2</v>
      </c>
      <c r="L75" s="107">
        <v>0</v>
      </c>
      <c r="M75" s="65">
        <f>COUNTIF(Beringin!C3:C69,"Zoss")</f>
        <v>0</v>
      </c>
      <c r="N75" s="105">
        <v>0</v>
      </c>
      <c r="O75" s="65">
        <f>COUNTIF(Beringin!C3:C69,"APILL")</f>
        <v>0</v>
      </c>
      <c r="P75" s="105">
        <v>0</v>
      </c>
    </row>
    <row r="76" spans="1:16" ht="18">
      <c r="A76" s="93">
        <v>16</v>
      </c>
      <c r="B76" s="94" t="s">
        <v>441</v>
      </c>
      <c r="C76" s="63">
        <v>0</v>
      </c>
      <c r="D76" s="104">
        <v>0</v>
      </c>
      <c r="E76" s="63">
        <v>0</v>
      </c>
      <c r="F76" s="104">
        <v>0</v>
      </c>
      <c r="G76" s="63">
        <v>0</v>
      </c>
      <c r="H76" s="104">
        <v>0</v>
      </c>
      <c r="I76" s="63">
        <v>0</v>
      </c>
      <c r="J76" s="104">
        <v>0</v>
      </c>
      <c r="K76" s="63">
        <v>0</v>
      </c>
      <c r="L76" s="104">
        <v>0</v>
      </c>
      <c r="M76" s="63">
        <v>0</v>
      </c>
      <c r="N76" s="104">
        <v>0</v>
      </c>
      <c r="O76" s="63">
        <v>0</v>
      </c>
      <c r="P76" s="104">
        <v>0</v>
      </c>
    </row>
    <row r="77" spans="1:16" ht="18">
      <c r="A77" s="93">
        <v>17</v>
      </c>
      <c r="B77" s="94" t="s">
        <v>442</v>
      </c>
      <c r="C77" s="133">
        <v>0</v>
      </c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5"/>
    </row>
    <row r="78" spans="1:16" ht="18">
      <c r="A78" s="93">
        <v>18</v>
      </c>
      <c r="B78" s="94" t="s">
        <v>443</v>
      </c>
      <c r="C78" s="63">
        <v>0</v>
      </c>
      <c r="D78" s="104">
        <v>0</v>
      </c>
      <c r="E78" s="63">
        <v>0</v>
      </c>
      <c r="F78" s="104">
        <v>0</v>
      </c>
      <c r="G78" s="63">
        <v>0</v>
      </c>
      <c r="H78" s="104">
        <v>0</v>
      </c>
      <c r="I78" s="63">
        <v>0</v>
      </c>
      <c r="J78" s="104">
        <v>0</v>
      </c>
      <c r="K78" s="63">
        <v>0</v>
      </c>
      <c r="L78" s="104">
        <v>0</v>
      </c>
      <c r="M78" s="63">
        <v>0</v>
      </c>
      <c r="N78" s="104">
        <v>0</v>
      </c>
      <c r="O78" s="63">
        <v>0</v>
      </c>
      <c r="P78" s="104">
        <v>0</v>
      </c>
    </row>
    <row r="79" spans="1:16" ht="18">
      <c r="A79" s="93">
        <v>19</v>
      </c>
      <c r="B79" s="94" t="s">
        <v>444</v>
      </c>
      <c r="C79" s="65">
        <f>COUNTIF('Usman Ikhsan'!C3:C27,"Rambu Lalu Lintas")</f>
        <v>23</v>
      </c>
      <c r="D79" s="105">
        <v>10</v>
      </c>
      <c r="E79" s="57">
        <f>COUNTIF('Usman Ikhsan'!C3:C27,"Warning Light")</f>
        <v>0</v>
      </c>
      <c r="F79" s="104">
        <v>0</v>
      </c>
      <c r="G79" s="57">
        <f>COUNTIF('Usman Ikhsan'!C3:C27,"RPPJ")</f>
        <v>2</v>
      </c>
      <c r="H79" s="104">
        <v>0</v>
      </c>
      <c r="I79" s="65">
        <f>COUNTIF('Usman Ikhsan'!C3:C27,"Zebra Cross")</f>
        <v>0</v>
      </c>
      <c r="J79" s="105">
        <v>0</v>
      </c>
      <c r="K79" s="61">
        <f>COUNTIF('Usman Ikhsan'!C3:C27,"Pita Penggaduh")</f>
        <v>0</v>
      </c>
      <c r="L79" s="107">
        <v>0</v>
      </c>
      <c r="M79" s="65">
        <f>COUNTIF('Usman Ikhsan'!C3:C27,"Zoss")</f>
        <v>0</v>
      </c>
      <c r="N79" s="105">
        <v>0</v>
      </c>
      <c r="O79" s="65">
        <f>COUNTIF('Usman Ikhsan'!C3:C27,"APILL")</f>
        <v>0</v>
      </c>
      <c r="P79" s="105">
        <v>0</v>
      </c>
    </row>
    <row r="80" spans="1:16">
      <c r="D80" s="1"/>
      <c r="F80" s="1"/>
      <c r="H80" s="1"/>
      <c r="J80" s="1"/>
      <c r="L80" s="81"/>
      <c r="N80" s="1"/>
      <c r="P80"/>
    </row>
    <row r="81" spans="4:16">
      <c r="D81" s="1"/>
      <c r="F81" s="1"/>
      <c r="H81" s="1"/>
      <c r="J81" s="1"/>
      <c r="L81" s="81"/>
      <c r="N81" s="1"/>
      <c r="P81"/>
    </row>
    <row r="82" spans="4:16">
      <c r="D82" s="1"/>
      <c r="F82" s="1"/>
      <c r="H82" s="1"/>
      <c r="J82" s="1"/>
      <c r="L82" s="81"/>
      <c r="N82" s="1"/>
      <c r="P82"/>
    </row>
    <row r="83" spans="4:16">
      <c r="D83" s="1"/>
      <c r="F83" s="1"/>
      <c r="H83" s="1"/>
      <c r="J83" s="1"/>
      <c r="L83" s="81"/>
      <c r="N83" s="1"/>
      <c r="P83"/>
    </row>
    <row r="84" spans="4:16">
      <c r="D84" s="1"/>
      <c r="F84" s="1"/>
      <c r="H84" s="1"/>
      <c r="J84" s="1"/>
      <c r="L84" s="81"/>
      <c r="N84" s="1"/>
      <c r="P84"/>
    </row>
    <row r="85" spans="4:16">
      <c r="D85" s="1"/>
      <c r="F85" s="1"/>
      <c r="H85" s="1"/>
      <c r="J85" s="1"/>
      <c r="L85" s="81"/>
      <c r="N85" s="1"/>
      <c r="P85"/>
    </row>
    <row r="86" spans="4:16">
      <c r="D86" s="1"/>
      <c r="F86" s="1"/>
      <c r="H86" s="1"/>
      <c r="J86" s="1"/>
      <c r="L86" s="81"/>
      <c r="N86" s="1"/>
      <c r="P86"/>
    </row>
    <row r="87" spans="4:16">
      <c r="D87" s="1"/>
      <c r="F87" s="1"/>
      <c r="H87" s="1"/>
      <c r="J87" s="1"/>
      <c r="L87" s="81"/>
      <c r="N87" s="1"/>
      <c r="P87"/>
    </row>
    <row r="88" spans="4:16">
      <c r="D88" s="1"/>
      <c r="F88" s="1"/>
      <c r="H88" s="1"/>
      <c r="J88" s="1"/>
      <c r="L88" s="81"/>
      <c r="N88" s="1"/>
      <c r="P88"/>
    </row>
    <row r="89" spans="4:16">
      <c r="D89" s="1"/>
      <c r="F89" s="1"/>
      <c r="H89" s="1"/>
      <c r="J89" s="1"/>
      <c r="L89" s="81"/>
      <c r="N89" s="1"/>
      <c r="P89"/>
    </row>
    <row r="90" spans="4:16">
      <c r="D90" s="1"/>
      <c r="F90" s="1"/>
      <c r="H90" s="1"/>
      <c r="J90" s="1"/>
      <c r="L90" s="81"/>
      <c r="N90" s="1"/>
      <c r="P90"/>
    </row>
    <row r="91" spans="4:16">
      <c r="D91" s="1"/>
      <c r="F91" s="1"/>
      <c r="H91" s="1"/>
      <c r="J91" s="1"/>
      <c r="L91" s="81"/>
      <c r="N91" s="1"/>
      <c r="P91"/>
    </row>
    <row r="92" spans="4:16">
      <c r="D92" s="1"/>
      <c r="F92" s="1"/>
      <c r="H92" s="1"/>
      <c r="J92" s="1"/>
      <c r="L92" s="81"/>
      <c r="N92" s="1"/>
      <c r="P92"/>
    </row>
    <row r="93" spans="4:16">
      <c r="D93" s="1"/>
      <c r="F93" s="1"/>
      <c r="H93" s="1"/>
      <c r="J93" s="1"/>
      <c r="L93" s="81"/>
      <c r="N93" s="1"/>
      <c r="P93"/>
    </row>
    <row r="94" spans="4:16">
      <c r="D94" s="1"/>
      <c r="F94" s="1"/>
      <c r="H94" s="1"/>
      <c r="J94" s="1"/>
      <c r="L94" s="81"/>
      <c r="N94" s="1"/>
      <c r="P94"/>
    </row>
    <row r="95" spans="4:16">
      <c r="D95" s="1"/>
      <c r="F95" s="1"/>
      <c r="H95" s="1"/>
      <c r="J95" s="1"/>
      <c r="L95" s="81"/>
      <c r="N95" s="1"/>
      <c r="P95"/>
    </row>
    <row r="96" spans="4:16">
      <c r="D96" s="1"/>
      <c r="F96" s="1"/>
      <c r="H96" s="1"/>
      <c r="J96" s="1"/>
      <c r="L96" s="81"/>
      <c r="N96" s="1"/>
      <c r="P96"/>
    </row>
    <row r="97" spans="4:16">
      <c r="D97" s="1"/>
      <c r="F97" s="1"/>
      <c r="H97" s="1"/>
      <c r="J97" s="1"/>
      <c r="L97" s="81"/>
      <c r="N97" s="1"/>
      <c r="P97"/>
    </row>
    <row r="98" spans="4:16">
      <c r="D98" s="1"/>
      <c r="F98" s="1"/>
      <c r="H98" s="1"/>
      <c r="J98" s="1"/>
      <c r="L98" s="81"/>
      <c r="N98" s="1"/>
      <c r="P98"/>
    </row>
    <row r="99" spans="4:16">
      <c r="D99" s="1"/>
      <c r="F99" s="1"/>
      <c r="H99" s="1"/>
      <c r="J99" s="1"/>
      <c r="L99" s="81"/>
      <c r="N99" s="1"/>
      <c r="P99"/>
    </row>
    <row r="100" spans="4:16">
      <c r="D100" s="1"/>
      <c r="F100" s="1"/>
      <c r="H100" s="1"/>
      <c r="J100" s="1"/>
      <c r="L100" s="81"/>
      <c r="N100" s="1"/>
      <c r="P100"/>
    </row>
    <row r="101" spans="4:16">
      <c r="D101" s="1"/>
      <c r="F101" s="1"/>
      <c r="H101" s="1"/>
      <c r="J101" s="1"/>
      <c r="L101" s="81"/>
      <c r="N101" s="1"/>
      <c r="P101"/>
    </row>
    <row r="102" spans="4:16">
      <c r="D102" s="1"/>
      <c r="F102" s="1"/>
      <c r="H102" s="1"/>
      <c r="J102" s="1"/>
      <c r="L102" s="81"/>
      <c r="N102" s="1"/>
      <c r="P102"/>
    </row>
    <row r="103" spans="4:16">
      <c r="D103" s="1"/>
      <c r="F103" s="1"/>
      <c r="H103" s="1"/>
      <c r="J103" s="1"/>
      <c r="L103" s="81"/>
      <c r="N103" s="1"/>
      <c r="P103"/>
    </row>
    <row r="104" spans="4:16">
      <c r="D104" s="1"/>
      <c r="F104" s="1"/>
      <c r="H104" s="1"/>
      <c r="J104" s="1"/>
      <c r="L104" s="81"/>
      <c r="N104" s="1"/>
      <c r="P104"/>
    </row>
    <row r="105" spans="4:16">
      <c r="D105" s="1"/>
      <c r="F105" s="1"/>
      <c r="H105" s="1"/>
      <c r="J105" s="1"/>
      <c r="L105" s="81"/>
      <c r="N105" s="1"/>
      <c r="P105"/>
    </row>
    <row r="106" spans="4:16">
      <c r="D106" s="1"/>
      <c r="F106" s="1"/>
      <c r="H106" s="1"/>
      <c r="J106" s="1"/>
      <c r="L106" s="81"/>
      <c r="N106" s="1"/>
      <c r="P106"/>
    </row>
    <row r="107" spans="4:16">
      <c r="D107" s="1"/>
      <c r="F107" s="1"/>
      <c r="H107" s="1"/>
      <c r="J107" s="1"/>
      <c r="L107" s="81"/>
      <c r="N107" s="1"/>
      <c r="P107"/>
    </row>
    <row r="108" spans="4:16">
      <c r="D108" s="1"/>
      <c r="F108" s="1"/>
      <c r="H108" s="1"/>
      <c r="J108" s="1"/>
      <c r="L108" s="81"/>
      <c r="N108" s="1"/>
      <c r="P108"/>
    </row>
    <row r="109" spans="4:16">
      <c r="D109" s="1"/>
      <c r="F109" s="1"/>
      <c r="H109" s="1"/>
      <c r="J109" s="1"/>
      <c r="L109" s="81"/>
      <c r="N109" s="1"/>
      <c r="P109"/>
    </row>
    <row r="110" spans="4:16">
      <c r="D110" s="1"/>
      <c r="F110" s="1"/>
      <c r="H110" s="1"/>
      <c r="J110" s="1"/>
      <c r="L110" s="81"/>
      <c r="N110" s="1"/>
      <c r="P110"/>
    </row>
    <row r="111" spans="4:16">
      <c r="D111" s="1"/>
      <c r="F111" s="1"/>
      <c r="H111" s="1"/>
      <c r="J111" s="1"/>
      <c r="L111" s="81"/>
      <c r="N111" s="1"/>
      <c r="P111"/>
    </row>
    <row r="112" spans="4:16">
      <c r="D112" s="1"/>
      <c r="F112" s="1"/>
      <c r="H112" s="1"/>
      <c r="J112" s="1"/>
      <c r="L112" s="81"/>
      <c r="N112" s="1"/>
      <c r="P112"/>
    </row>
    <row r="113" spans="4:16">
      <c r="D113" s="1"/>
      <c r="F113" s="1"/>
      <c r="H113" s="1"/>
      <c r="J113" s="1"/>
      <c r="L113" s="81"/>
      <c r="N113" s="1"/>
      <c r="P113"/>
    </row>
    <row r="114" spans="4:16">
      <c r="D114" s="1"/>
      <c r="F114" s="1"/>
      <c r="H114" s="1"/>
      <c r="J114" s="1"/>
      <c r="L114" s="81"/>
      <c r="N114" s="1"/>
      <c r="P114"/>
    </row>
    <row r="115" spans="4:16">
      <c r="D115" s="1"/>
      <c r="F115" s="1"/>
      <c r="H115" s="1"/>
      <c r="J115" s="1"/>
      <c r="L115" s="81"/>
      <c r="N115" s="1"/>
      <c r="P115"/>
    </row>
    <row r="116" spans="4:16">
      <c r="D116" s="1"/>
      <c r="F116" s="1"/>
      <c r="H116" s="1"/>
      <c r="J116" s="1"/>
      <c r="L116" s="81"/>
      <c r="N116" s="1"/>
      <c r="P116"/>
    </row>
    <row r="117" spans="4:16">
      <c r="D117" s="1"/>
      <c r="F117" s="1"/>
      <c r="H117" s="1"/>
      <c r="J117" s="1"/>
      <c r="L117" s="81"/>
      <c r="N117" s="1"/>
      <c r="P117"/>
    </row>
    <row r="118" spans="4:16">
      <c r="D118" s="1"/>
      <c r="F118" s="1"/>
      <c r="H118" s="1"/>
      <c r="J118" s="1"/>
      <c r="L118" s="81"/>
      <c r="N118" s="1"/>
      <c r="P118"/>
    </row>
    <row r="119" spans="4:16">
      <c r="D119" s="1"/>
      <c r="F119" s="1"/>
      <c r="H119" s="1"/>
      <c r="J119" s="1"/>
      <c r="L119" s="81"/>
      <c r="N119" s="1"/>
      <c r="P119"/>
    </row>
    <row r="120" spans="4:16">
      <c r="D120" s="1"/>
      <c r="F120" s="1"/>
      <c r="H120" s="1"/>
      <c r="J120" s="1"/>
      <c r="L120" s="81"/>
      <c r="N120" s="1"/>
      <c r="P120"/>
    </row>
    <row r="121" spans="4:16">
      <c r="D121" s="1"/>
      <c r="F121" s="1"/>
      <c r="H121" s="1"/>
      <c r="J121" s="1"/>
      <c r="L121" s="81"/>
      <c r="N121" s="1"/>
      <c r="P121"/>
    </row>
    <row r="122" spans="4:16">
      <c r="D122" s="1"/>
      <c r="F122" s="1"/>
      <c r="H122" s="1"/>
      <c r="J122" s="1"/>
      <c r="L122" s="81"/>
      <c r="N122" s="1"/>
      <c r="P122"/>
    </row>
    <row r="123" spans="4:16">
      <c r="D123" s="1"/>
      <c r="F123" s="1"/>
      <c r="H123" s="1"/>
      <c r="J123" s="1"/>
      <c r="L123" s="81"/>
      <c r="N123" s="1"/>
      <c r="P123"/>
    </row>
    <row r="124" spans="4:16">
      <c r="D124" s="1"/>
      <c r="F124" s="1"/>
      <c r="H124" s="1"/>
      <c r="J124" s="1"/>
      <c r="L124" s="81"/>
      <c r="N124" s="1"/>
      <c r="P124"/>
    </row>
    <row r="125" spans="4:16">
      <c r="D125" s="1"/>
      <c r="F125" s="1"/>
      <c r="H125" s="1"/>
      <c r="J125" s="1"/>
      <c r="L125" s="81"/>
      <c r="N125" s="1"/>
      <c r="P125"/>
    </row>
    <row r="126" spans="4:16">
      <c r="D126" s="1"/>
      <c r="F126" s="1"/>
      <c r="H126" s="1"/>
      <c r="J126" s="1"/>
      <c r="L126" s="81"/>
      <c r="N126" s="1"/>
      <c r="P126"/>
    </row>
    <row r="127" spans="4:16">
      <c r="D127" s="1"/>
      <c r="F127" s="1"/>
      <c r="H127" s="1"/>
      <c r="J127" s="1"/>
      <c r="L127" s="81"/>
      <c r="N127" s="1"/>
      <c r="P127"/>
    </row>
    <row r="128" spans="4:16">
      <c r="D128" s="1"/>
      <c r="F128" s="1"/>
      <c r="H128" s="1"/>
      <c r="J128" s="1"/>
      <c r="L128" s="81"/>
      <c r="N128" s="1"/>
      <c r="P128"/>
    </row>
    <row r="129" spans="4:16">
      <c r="D129" s="1"/>
      <c r="F129" s="1"/>
      <c r="H129" s="1"/>
      <c r="J129" s="1"/>
      <c r="L129" s="81"/>
      <c r="N129" s="1"/>
      <c r="P129"/>
    </row>
    <row r="130" spans="4:16">
      <c r="D130" s="1"/>
      <c r="F130" s="1"/>
      <c r="H130" s="1"/>
      <c r="J130" s="1"/>
      <c r="L130" s="81"/>
      <c r="N130" s="1"/>
      <c r="P130"/>
    </row>
    <row r="131" spans="4:16">
      <c r="D131" s="1"/>
      <c r="F131" s="1"/>
      <c r="H131" s="1"/>
      <c r="J131" s="1"/>
      <c r="L131" s="81"/>
      <c r="N131" s="1"/>
      <c r="P131"/>
    </row>
    <row r="132" spans="4:16">
      <c r="D132" s="1"/>
      <c r="F132" s="1"/>
      <c r="H132" s="1"/>
      <c r="J132" s="1"/>
      <c r="L132" s="81"/>
      <c r="N132" s="1"/>
      <c r="P132"/>
    </row>
    <row r="133" spans="4:16">
      <c r="D133" s="1"/>
      <c r="F133" s="1"/>
      <c r="H133" s="1"/>
      <c r="J133" s="1"/>
      <c r="L133" s="81"/>
      <c r="N133" s="1"/>
      <c r="P133"/>
    </row>
    <row r="134" spans="4:16">
      <c r="D134" s="1"/>
      <c r="F134" s="1"/>
      <c r="H134" s="1"/>
      <c r="J134" s="1"/>
      <c r="L134" s="81"/>
      <c r="N134" s="1"/>
      <c r="P134"/>
    </row>
    <row r="135" spans="4:16">
      <c r="D135" s="1"/>
      <c r="F135" s="1"/>
      <c r="H135" s="1"/>
      <c r="J135" s="1"/>
      <c r="L135" s="81"/>
      <c r="N135" s="1"/>
      <c r="P135"/>
    </row>
    <row r="136" spans="4:16">
      <c r="D136" s="1"/>
      <c r="F136" s="1"/>
      <c r="H136" s="1"/>
      <c r="J136" s="1"/>
      <c r="L136" s="81"/>
      <c r="N136" s="1"/>
      <c r="P136"/>
    </row>
    <row r="137" spans="4:16">
      <c r="D137" s="1"/>
      <c r="F137" s="1"/>
      <c r="H137" s="1"/>
      <c r="J137" s="1"/>
      <c r="L137" s="81"/>
      <c r="N137" s="1"/>
      <c r="P137"/>
    </row>
    <row r="138" spans="4:16">
      <c r="D138" s="1"/>
      <c r="F138" s="1"/>
      <c r="H138" s="1"/>
      <c r="J138" s="1"/>
      <c r="L138" s="81"/>
      <c r="N138" s="1"/>
      <c r="P138"/>
    </row>
    <row r="139" spans="4:16">
      <c r="D139" s="1"/>
      <c r="F139" s="1"/>
      <c r="H139" s="1"/>
      <c r="J139" s="1"/>
      <c r="L139" s="81"/>
      <c r="N139" s="1"/>
      <c r="P139"/>
    </row>
    <row r="140" spans="4:16">
      <c r="D140" s="1"/>
      <c r="F140" s="1"/>
      <c r="H140" s="1"/>
      <c r="J140" s="1"/>
      <c r="L140" s="81"/>
      <c r="N140" s="1"/>
      <c r="P140"/>
    </row>
    <row r="141" spans="4:16">
      <c r="D141" s="1"/>
      <c r="F141" s="1"/>
      <c r="H141" s="1"/>
      <c r="J141" s="1"/>
      <c r="L141" s="81"/>
      <c r="N141" s="1"/>
      <c r="P141"/>
    </row>
    <row r="142" spans="4:16">
      <c r="D142" s="1"/>
      <c r="F142" s="1"/>
      <c r="H142" s="1"/>
      <c r="J142" s="1"/>
      <c r="L142" s="81"/>
      <c r="N142" s="1"/>
      <c r="P142"/>
    </row>
    <row r="143" spans="4:16">
      <c r="D143" s="1"/>
      <c r="F143" s="1"/>
      <c r="H143" s="1"/>
      <c r="J143" s="1"/>
      <c r="L143" s="81"/>
      <c r="N143" s="1"/>
      <c r="P143"/>
    </row>
    <row r="144" spans="4:16">
      <c r="D144" s="1"/>
      <c r="F144" s="1"/>
      <c r="H144" s="1"/>
      <c r="J144" s="1"/>
      <c r="L144" s="81"/>
      <c r="N144" s="1"/>
      <c r="P144"/>
    </row>
    <row r="145" spans="4:16">
      <c r="D145" s="1"/>
      <c r="F145" s="1"/>
      <c r="H145" s="1"/>
      <c r="J145" s="1"/>
      <c r="L145" s="81"/>
      <c r="N145" s="1"/>
      <c r="P145"/>
    </row>
    <row r="146" spans="4:16">
      <c r="D146" s="1"/>
      <c r="F146" s="1"/>
      <c r="H146" s="1"/>
      <c r="J146" s="1"/>
      <c r="L146" s="81"/>
      <c r="N146" s="1"/>
      <c r="P146"/>
    </row>
    <row r="147" spans="4:16">
      <c r="D147" s="1"/>
      <c r="F147" s="1"/>
      <c r="H147" s="1"/>
      <c r="J147" s="1"/>
      <c r="L147" s="81"/>
      <c r="N147" s="1"/>
      <c r="P147"/>
    </row>
    <row r="148" spans="4:16">
      <c r="D148" s="1"/>
      <c r="F148" s="1"/>
      <c r="H148" s="1"/>
      <c r="J148" s="1"/>
      <c r="L148" s="81"/>
      <c r="N148" s="1"/>
      <c r="P148"/>
    </row>
    <row r="149" spans="4:16">
      <c r="D149" s="1"/>
      <c r="F149" s="1"/>
      <c r="H149" s="1"/>
      <c r="J149" s="1"/>
      <c r="L149" s="81"/>
      <c r="N149" s="1"/>
      <c r="P149"/>
    </row>
    <row r="150" spans="4:16">
      <c r="D150" s="1"/>
      <c r="F150" s="1"/>
      <c r="H150" s="1"/>
      <c r="J150" s="1"/>
      <c r="L150" s="81"/>
      <c r="N150" s="1"/>
      <c r="P150"/>
    </row>
    <row r="151" spans="4:16">
      <c r="D151" s="1"/>
      <c r="F151" s="1"/>
      <c r="H151" s="1"/>
      <c r="J151" s="1"/>
      <c r="L151" s="81"/>
      <c r="N151" s="1"/>
      <c r="P151"/>
    </row>
    <row r="152" spans="4:16">
      <c r="D152" s="1"/>
      <c r="F152" s="1"/>
      <c r="H152" s="1"/>
      <c r="J152" s="1"/>
      <c r="L152" s="81"/>
      <c r="N152" s="1"/>
      <c r="P152"/>
    </row>
    <row r="153" spans="4:16">
      <c r="D153" s="1"/>
      <c r="F153" s="1"/>
      <c r="H153" s="1"/>
      <c r="J153" s="1"/>
      <c r="L153" s="81"/>
      <c r="N153" s="1"/>
      <c r="P153"/>
    </row>
    <row r="154" spans="4:16">
      <c r="D154" s="1"/>
      <c r="F154" s="1"/>
      <c r="H154" s="1"/>
      <c r="J154" s="1"/>
      <c r="L154" s="81"/>
      <c r="N154" s="1"/>
      <c r="P154"/>
    </row>
    <row r="155" spans="4:16">
      <c r="D155" s="1"/>
      <c r="F155" s="1"/>
      <c r="H155" s="1"/>
      <c r="J155" s="1"/>
      <c r="L155" s="81"/>
      <c r="N155" s="1"/>
      <c r="P155"/>
    </row>
    <row r="156" spans="4:16">
      <c r="D156" s="1"/>
      <c r="F156" s="1"/>
      <c r="H156" s="1"/>
      <c r="J156" s="1"/>
      <c r="L156" s="81"/>
      <c r="N156" s="1"/>
      <c r="P156"/>
    </row>
    <row r="157" spans="4:16">
      <c r="D157" s="1"/>
      <c r="F157" s="1"/>
      <c r="H157" s="1"/>
      <c r="J157" s="1"/>
      <c r="L157" s="81"/>
      <c r="N157" s="1"/>
      <c r="P157"/>
    </row>
    <row r="158" spans="4:16">
      <c r="D158" s="1"/>
      <c r="F158" s="1"/>
      <c r="H158" s="1"/>
      <c r="J158" s="1"/>
      <c r="L158" s="81"/>
      <c r="N158" s="1"/>
      <c r="P158"/>
    </row>
    <row r="159" spans="4:16">
      <c r="D159" s="1"/>
      <c r="F159" s="1"/>
      <c r="H159" s="1"/>
      <c r="J159" s="1"/>
      <c r="L159" s="81"/>
      <c r="N159" s="1"/>
      <c r="P159"/>
    </row>
    <row r="160" spans="4:16">
      <c r="D160" s="1"/>
      <c r="F160" s="1"/>
      <c r="H160" s="1"/>
      <c r="J160" s="1"/>
      <c r="L160" s="81"/>
      <c r="N160" s="1"/>
      <c r="P160"/>
    </row>
    <row r="161" spans="4:16">
      <c r="D161" s="1"/>
      <c r="F161" s="1"/>
      <c r="H161" s="1"/>
      <c r="J161" s="1"/>
      <c r="L161" s="81"/>
      <c r="N161" s="1"/>
      <c r="P161"/>
    </row>
    <row r="162" spans="4:16">
      <c r="D162" s="1"/>
      <c r="F162" s="1"/>
      <c r="H162" s="1"/>
      <c r="J162" s="1"/>
      <c r="L162" s="81"/>
      <c r="N162" s="1"/>
      <c r="P162"/>
    </row>
    <row r="163" spans="4:16">
      <c r="D163" s="1"/>
      <c r="F163" s="1"/>
      <c r="H163" s="1"/>
      <c r="J163" s="1"/>
      <c r="L163" s="81"/>
      <c r="N163" s="1"/>
      <c r="P163"/>
    </row>
    <row r="164" spans="4:16">
      <c r="D164" s="1"/>
      <c r="F164" s="1"/>
      <c r="H164" s="1"/>
      <c r="J164" s="1"/>
      <c r="L164" s="81"/>
      <c r="N164" s="1"/>
      <c r="P164"/>
    </row>
    <row r="165" spans="4:16">
      <c r="D165" s="1"/>
      <c r="F165" s="1"/>
      <c r="H165" s="1"/>
      <c r="J165" s="1"/>
      <c r="L165" s="81"/>
      <c r="N165" s="1"/>
      <c r="P165"/>
    </row>
    <row r="166" spans="4:16">
      <c r="D166" s="1"/>
      <c r="F166" s="1"/>
      <c r="H166" s="1"/>
      <c r="J166" s="1"/>
      <c r="L166" s="81"/>
      <c r="N166" s="1"/>
      <c r="P166"/>
    </row>
    <row r="167" spans="4:16">
      <c r="D167" s="1"/>
      <c r="F167" s="1"/>
      <c r="H167" s="1"/>
      <c r="J167" s="1"/>
      <c r="L167" s="81"/>
      <c r="N167" s="1"/>
      <c r="P167"/>
    </row>
    <row r="168" spans="4:16">
      <c r="D168" s="1"/>
      <c r="F168" s="1"/>
      <c r="H168" s="1"/>
      <c r="J168" s="1"/>
      <c r="L168" s="81"/>
      <c r="N168" s="1"/>
      <c r="P168"/>
    </row>
    <row r="169" spans="4:16">
      <c r="D169" s="1"/>
      <c r="F169" s="1"/>
      <c r="H169" s="1"/>
      <c r="J169" s="1"/>
      <c r="L169" s="81"/>
      <c r="N169" s="1"/>
      <c r="P169"/>
    </row>
    <row r="170" spans="4:16">
      <c r="D170" s="1"/>
      <c r="F170" s="1"/>
      <c r="H170" s="1"/>
      <c r="J170" s="1"/>
      <c r="L170" s="81"/>
      <c r="N170" s="1"/>
      <c r="P170"/>
    </row>
    <row r="171" spans="4:16">
      <c r="D171" s="1"/>
      <c r="F171" s="1"/>
      <c r="H171" s="1"/>
      <c r="J171" s="1"/>
      <c r="L171" s="81"/>
      <c r="N171" s="1"/>
      <c r="P171"/>
    </row>
    <row r="172" spans="4:16">
      <c r="D172" s="1"/>
      <c r="F172" s="1"/>
      <c r="H172" s="1"/>
      <c r="J172" s="1"/>
      <c r="L172" s="81"/>
      <c r="N172" s="1"/>
      <c r="P172"/>
    </row>
    <row r="173" spans="4:16">
      <c r="D173" s="1"/>
      <c r="F173" s="1"/>
      <c r="H173" s="1"/>
      <c r="J173" s="1"/>
      <c r="L173" s="81"/>
      <c r="N173" s="1"/>
      <c r="P173"/>
    </row>
    <row r="174" spans="4:16">
      <c r="D174" s="1"/>
      <c r="F174" s="1"/>
      <c r="H174" s="1"/>
      <c r="J174" s="1"/>
      <c r="L174" s="81"/>
      <c r="N174" s="1"/>
      <c r="P174"/>
    </row>
    <row r="175" spans="4:16">
      <c r="D175" s="1"/>
      <c r="F175" s="1"/>
      <c r="H175" s="1"/>
      <c r="J175" s="1"/>
      <c r="L175" s="81"/>
      <c r="N175" s="1"/>
      <c r="P175"/>
    </row>
    <row r="176" spans="4:16">
      <c r="D176" s="1"/>
      <c r="F176" s="1"/>
      <c r="H176" s="1"/>
      <c r="J176" s="1"/>
      <c r="L176" s="81"/>
      <c r="N176" s="1"/>
      <c r="P176"/>
    </row>
    <row r="177" spans="4:16">
      <c r="D177" s="1"/>
      <c r="F177" s="1"/>
      <c r="H177" s="1"/>
      <c r="J177" s="1"/>
      <c r="L177" s="81"/>
      <c r="N177" s="1"/>
      <c r="P177"/>
    </row>
    <row r="178" spans="4:16">
      <c r="D178" s="1"/>
      <c r="F178" s="1"/>
      <c r="H178" s="1"/>
      <c r="J178" s="1"/>
      <c r="L178" s="81"/>
      <c r="N178" s="1"/>
      <c r="P178"/>
    </row>
    <row r="179" spans="4:16">
      <c r="D179" s="1"/>
      <c r="F179" s="1"/>
      <c r="H179" s="1"/>
      <c r="J179" s="1"/>
      <c r="L179" s="81"/>
      <c r="N179" s="1"/>
      <c r="P179"/>
    </row>
    <row r="180" spans="4:16">
      <c r="D180" s="1"/>
      <c r="F180" s="1"/>
      <c r="H180" s="1"/>
      <c r="J180" s="1"/>
      <c r="L180" s="81"/>
      <c r="N180" s="1"/>
      <c r="P180"/>
    </row>
    <row r="181" spans="4:16">
      <c r="D181" s="1"/>
      <c r="F181" s="1"/>
      <c r="H181" s="1"/>
      <c r="J181" s="1"/>
      <c r="L181" s="81"/>
      <c r="N181" s="1"/>
      <c r="P181"/>
    </row>
    <row r="182" spans="4:16">
      <c r="D182" s="1"/>
      <c r="F182" s="1"/>
      <c r="H182" s="1"/>
      <c r="J182" s="1"/>
      <c r="L182" s="81"/>
      <c r="N182" s="1"/>
      <c r="P182"/>
    </row>
    <row r="183" spans="4:16">
      <c r="D183" s="1"/>
      <c r="F183" s="1"/>
      <c r="H183" s="1"/>
      <c r="J183" s="1"/>
      <c r="L183" s="81"/>
      <c r="N183" s="1"/>
      <c r="P183"/>
    </row>
    <row r="184" spans="4:16">
      <c r="D184" s="1"/>
      <c r="F184" s="1"/>
      <c r="H184" s="1"/>
      <c r="J184" s="1"/>
      <c r="L184" s="81"/>
      <c r="N184" s="1"/>
      <c r="P184"/>
    </row>
    <row r="185" spans="4:16">
      <c r="D185" s="1"/>
      <c r="F185" s="1"/>
      <c r="H185" s="1"/>
      <c r="J185" s="1"/>
      <c r="L185" s="81"/>
      <c r="N185" s="1"/>
      <c r="P185"/>
    </row>
    <row r="186" spans="4:16">
      <c r="D186" s="1"/>
      <c r="F186" s="1"/>
      <c r="H186" s="1"/>
      <c r="J186" s="1"/>
      <c r="L186" s="81"/>
      <c r="N186" s="1"/>
      <c r="P186"/>
    </row>
    <row r="187" spans="4:16">
      <c r="D187" s="1"/>
      <c r="F187" s="1"/>
      <c r="H187" s="1"/>
      <c r="J187" s="1"/>
      <c r="L187" s="81"/>
      <c r="N187" s="1"/>
      <c r="P187"/>
    </row>
    <row r="188" spans="4:16">
      <c r="D188" s="1"/>
      <c r="F188" s="1"/>
      <c r="H188" s="1"/>
      <c r="J188" s="1"/>
      <c r="L188" s="81"/>
      <c r="N188" s="1"/>
      <c r="P188"/>
    </row>
    <row r="189" spans="4:16">
      <c r="D189" s="1"/>
      <c r="F189" s="1"/>
      <c r="H189" s="1"/>
      <c r="J189" s="1"/>
      <c r="L189" s="81"/>
      <c r="N189" s="1"/>
      <c r="P189"/>
    </row>
    <row r="190" spans="4:16">
      <c r="D190" s="1"/>
      <c r="F190" s="1"/>
      <c r="H190" s="1"/>
      <c r="J190" s="1"/>
      <c r="L190" s="81"/>
      <c r="N190" s="1"/>
      <c r="P190"/>
    </row>
    <row r="191" spans="4:16">
      <c r="D191" s="1"/>
      <c r="F191" s="1"/>
      <c r="H191" s="1"/>
      <c r="J191" s="1"/>
      <c r="L191" s="81"/>
      <c r="N191" s="1"/>
      <c r="P191"/>
    </row>
    <row r="192" spans="4:16">
      <c r="D192" s="1"/>
      <c r="F192" s="1"/>
      <c r="H192" s="1"/>
      <c r="J192" s="1"/>
      <c r="L192" s="81"/>
      <c r="N192" s="1"/>
      <c r="P192"/>
    </row>
    <row r="193" spans="4:16">
      <c r="D193" s="1"/>
      <c r="F193" s="1"/>
      <c r="H193" s="1"/>
      <c r="J193" s="1"/>
      <c r="L193" s="81"/>
      <c r="N193" s="1"/>
      <c r="P193"/>
    </row>
    <row r="194" spans="4:16">
      <c r="D194" s="1"/>
      <c r="F194" s="1"/>
      <c r="H194" s="1"/>
      <c r="J194" s="1"/>
      <c r="L194" s="81"/>
      <c r="N194" s="1"/>
      <c r="P194"/>
    </row>
    <row r="195" spans="4:16">
      <c r="D195" s="1"/>
      <c r="F195" s="1"/>
      <c r="H195" s="1"/>
      <c r="J195" s="1"/>
      <c r="L195" s="81"/>
      <c r="N195" s="1"/>
      <c r="P195"/>
    </row>
    <row r="196" spans="4:16">
      <c r="D196" s="1"/>
      <c r="F196" s="1"/>
      <c r="H196" s="1"/>
      <c r="J196" s="1"/>
      <c r="L196" s="81"/>
      <c r="N196" s="1"/>
      <c r="P196"/>
    </row>
    <row r="197" spans="4:16">
      <c r="D197" s="1"/>
      <c r="F197" s="1"/>
      <c r="H197" s="1"/>
      <c r="J197" s="1"/>
      <c r="L197" s="81"/>
      <c r="N197" s="1"/>
      <c r="P197"/>
    </row>
    <row r="198" spans="4:16">
      <c r="D198" s="1"/>
      <c r="F198" s="1"/>
      <c r="H198" s="1"/>
      <c r="J198" s="1"/>
      <c r="L198" s="81"/>
      <c r="N198" s="1"/>
      <c r="P198"/>
    </row>
    <row r="199" spans="4:16">
      <c r="D199" s="1"/>
      <c r="F199" s="1"/>
      <c r="H199" s="1"/>
      <c r="J199" s="1"/>
      <c r="L199" s="81"/>
      <c r="N199" s="1"/>
      <c r="P199"/>
    </row>
    <row r="200" spans="4:16">
      <c r="D200" s="1"/>
      <c r="F200" s="1"/>
      <c r="H200" s="1"/>
      <c r="J200" s="1"/>
      <c r="L200" s="81"/>
      <c r="N200" s="1"/>
      <c r="P200"/>
    </row>
    <row r="201" spans="4:16">
      <c r="D201" s="1"/>
      <c r="F201" s="1"/>
      <c r="H201" s="1"/>
      <c r="J201" s="1"/>
      <c r="L201" s="81"/>
      <c r="N201" s="1"/>
      <c r="P201"/>
    </row>
    <row r="202" spans="4:16">
      <c r="D202" s="1"/>
      <c r="F202" s="1"/>
      <c r="H202" s="1"/>
      <c r="J202" s="1"/>
      <c r="L202" s="81"/>
      <c r="N202" s="1"/>
      <c r="P202"/>
    </row>
    <row r="203" spans="4:16">
      <c r="D203" s="1"/>
      <c r="F203" s="1"/>
      <c r="H203" s="1"/>
      <c r="J203" s="1"/>
      <c r="L203" s="81"/>
      <c r="N203" s="1"/>
      <c r="P203"/>
    </row>
    <row r="204" spans="4:16">
      <c r="D204" s="1"/>
      <c r="F204" s="1"/>
      <c r="H204" s="1"/>
      <c r="J204" s="1"/>
      <c r="L204" s="81"/>
      <c r="N204" s="1"/>
      <c r="P204"/>
    </row>
    <row r="205" spans="4:16">
      <c r="D205" s="1"/>
      <c r="F205" s="1"/>
      <c r="H205" s="1"/>
      <c r="J205" s="1"/>
      <c r="L205" s="81"/>
      <c r="N205" s="1"/>
      <c r="P205"/>
    </row>
    <row r="206" spans="4:16">
      <c r="D206" s="1"/>
      <c r="F206" s="1"/>
      <c r="H206" s="1"/>
      <c r="J206" s="1"/>
      <c r="L206" s="81"/>
      <c r="N206" s="1"/>
      <c r="P206"/>
    </row>
    <row r="207" spans="4:16">
      <c r="D207" s="1"/>
      <c r="F207" s="1"/>
      <c r="H207" s="1"/>
      <c r="J207" s="1"/>
      <c r="L207" s="81"/>
      <c r="N207" s="1"/>
      <c r="P207"/>
    </row>
    <row r="208" spans="4:16">
      <c r="D208" s="1"/>
      <c r="F208" s="1"/>
      <c r="H208" s="1"/>
      <c r="J208" s="1"/>
      <c r="L208" s="81"/>
      <c r="N208" s="1"/>
      <c r="P208"/>
    </row>
    <row r="209" spans="4:16">
      <c r="D209" s="1"/>
      <c r="F209" s="1"/>
      <c r="H209" s="1"/>
      <c r="J209" s="1"/>
      <c r="L209" s="81"/>
      <c r="N209" s="1"/>
      <c r="P209"/>
    </row>
    <row r="210" spans="4:16">
      <c r="D210" s="1"/>
      <c r="F210" s="1"/>
      <c r="H210" s="1"/>
      <c r="J210" s="1"/>
      <c r="L210" s="81"/>
      <c r="N210" s="1"/>
      <c r="P210"/>
    </row>
    <row r="211" spans="4:16">
      <c r="D211" s="1"/>
      <c r="F211" s="1"/>
      <c r="H211" s="1"/>
      <c r="J211" s="1"/>
      <c r="L211" s="81"/>
      <c r="N211" s="1"/>
      <c r="P211"/>
    </row>
    <row r="212" spans="4:16">
      <c r="D212" s="1"/>
      <c r="F212" s="1"/>
      <c r="H212" s="1"/>
      <c r="J212" s="1"/>
      <c r="L212" s="81"/>
      <c r="N212" s="1"/>
      <c r="P212"/>
    </row>
    <row r="213" spans="4:16">
      <c r="D213" s="1"/>
      <c r="F213" s="1"/>
      <c r="H213" s="1"/>
      <c r="J213" s="1"/>
      <c r="L213" s="81"/>
      <c r="N213" s="1"/>
      <c r="P213"/>
    </row>
    <row r="214" spans="4:16">
      <c r="D214" s="1"/>
      <c r="F214" s="1"/>
      <c r="H214" s="1"/>
      <c r="J214" s="1"/>
      <c r="L214" s="81"/>
      <c r="N214" s="1"/>
      <c r="P214"/>
    </row>
    <row r="215" spans="4:16">
      <c r="D215" s="1"/>
      <c r="F215" s="1"/>
      <c r="H215" s="1"/>
      <c r="J215" s="1"/>
      <c r="L215" s="81"/>
      <c r="N215" s="1"/>
      <c r="P215"/>
    </row>
    <row r="216" spans="4:16">
      <c r="D216" s="1"/>
      <c r="F216" s="1"/>
      <c r="H216" s="1"/>
      <c r="J216" s="1"/>
      <c r="L216" s="81"/>
      <c r="N216" s="1"/>
      <c r="P216"/>
    </row>
    <row r="217" spans="4:16">
      <c r="D217" s="1"/>
      <c r="F217" s="1"/>
      <c r="H217" s="1"/>
      <c r="J217" s="1"/>
      <c r="L217" s="81"/>
      <c r="N217" s="1"/>
      <c r="P217"/>
    </row>
    <row r="218" spans="4:16">
      <c r="D218" s="1"/>
      <c r="F218" s="1"/>
      <c r="H218" s="1"/>
      <c r="J218" s="1"/>
      <c r="L218" s="81"/>
      <c r="N218" s="1"/>
      <c r="P218"/>
    </row>
    <row r="219" spans="4:16">
      <c r="D219" s="1"/>
      <c r="F219" s="1"/>
      <c r="H219" s="1"/>
      <c r="J219" s="1"/>
      <c r="L219" s="81"/>
      <c r="N219" s="1"/>
      <c r="P219"/>
    </row>
    <row r="220" spans="4:16">
      <c r="D220" s="1"/>
      <c r="F220" s="1"/>
      <c r="H220" s="1"/>
      <c r="J220" s="1"/>
      <c r="L220" s="81"/>
      <c r="N220" s="1"/>
      <c r="P220"/>
    </row>
    <row r="221" spans="4:16">
      <c r="D221" s="1"/>
      <c r="F221" s="1"/>
      <c r="H221" s="1"/>
      <c r="J221" s="1"/>
      <c r="L221" s="81"/>
      <c r="N221" s="1"/>
      <c r="P221"/>
    </row>
    <row r="222" spans="4:16">
      <c r="D222" s="1"/>
      <c r="F222" s="1"/>
      <c r="H222" s="1"/>
      <c r="J222" s="1"/>
      <c r="L222" s="81"/>
      <c r="N222" s="1"/>
      <c r="P222"/>
    </row>
    <row r="223" spans="4:16">
      <c r="D223" s="1"/>
      <c r="F223" s="1"/>
      <c r="H223" s="1"/>
      <c r="J223" s="1"/>
      <c r="L223" s="81"/>
      <c r="N223" s="1"/>
      <c r="P223"/>
    </row>
    <row r="224" spans="4:16">
      <c r="D224" s="1"/>
      <c r="F224" s="1"/>
      <c r="H224" s="1"/>
      <c r="J224" s="1"/>
      <c r="L224" s="81"/>
      <c r="N224" s="1"/>
      <c r="P224"/>
    </row>
    <row r="225" spans="4:16">
      <c r="D225" s="1"/>
      <c r="F225" s="1"/>
      <c r="H225" s="1"/>
      <c r="J225" s="1"/>
      <c r="L225" s="81"/>
      <c r="N225" s="1"/>
      <c r="P225"/>
    </row>
    <row r="226" spans="4:16">
      <c r="D226" s="1"/>
      <c r="F226" s="1"/>
      <c r="H226" s="1"/>
      <c r="J226" s="1"/>
      <c r="L226" s="81"/>
      <c r="N226" s="1"/>
      <c r="P226"/>
    </row>
    <row r="227" spans="4:16">
      <c r="D227" s="1"/>
      <c r="F227" s="1"/>
      <c r="H227" s="1"/>
      <c r="J227" s="1"/>
      <c r="L227" s="81"/>
      <c r="N227" s="1"/>
      <c r="P227"/>
    </row>
    <row r="228" spans="4:16">
      <c r="D228" s="1"/>
      <c r="F228" s="1"/>
      <c r="H228" s="1"/>
      <c r="J228" s="1"/>
      <c r="L228" s="81"/>
      <c r="N228" s="1"/>
      <c r="P228"/>
    </row>
    <row r="229" spans="4:16">
      <c r="D229" s="1"/>
      <c r="F229" s="1"/>
      <c r="H229" s="1"/>
      <c r="J229" s="1"/>
      <c r="L229" s="81"/>
      <c r="N229" s="1"/>
      <c r="P229"/>
    </row>
    <row r="230" spans="4:16">
      <c r="D230" s="1"/>
      <c r="F230" s="1"/>
      <c r="H230" s="1"/>
      <c r="J230" s="1"/>
      <c r="L230" s="81"/>
      <c r="N230" s="1"/>
      <c r="P230"/>
    </row>
    <row r="231" spans="4:16">
      <c r="D231" s="1"/>
      <c r="F231" s="1"/>
      <c r="H231" s="1"/>
      <c r="J231" s="1"/>
      <c r="L231" s="81"/>
      <c r="N231" s="1"/>
      <c r="P231"/>
    </row>
    <row r="232" spans="4:16">
      <c r="D232" s="1"/>
      <c r="F232" s="1"/>
      <c r="H232" s="1"/>
      <c r="J232" s="1"/>
      <c r="L232" s="81"/>
      <c r="N232" s="1"/>
      <c r="P232"/>
    </row>
    <row r="233" spans="4:16">
      <c r="D233" s="1"/>
      <c r="F233" s="1"/>
      <c r="H233" s="1"/>
      <c r="J233" s="1"/>
      <c r="L233" s="81"/>
      <c r="N233" s="1"/>
      <c r="P233"/>
    </row>
    <row r="234" spans="4:16">
      <c r="D234" s="1"/>
      <c r="F234" s="1"/>
      <c r="H234" s="1"/>
      <c r="J234" s="1"/>
      <c r="L234" s="81"/>
      <c r="N234" s="1"/>
      <c r="P234"/>
    </row>
    <row r="235" spans="4:16">
      <c r="D235" s="1"/>
      <c r="F235" s="1"/>
      <c r="H235" s="1"/>
      <c r="J235" s="1"/>
      <c r="L235" s="81"/>
      <c r="N235" s="1"/>
      <c r="P235"/>
    </row>
    <row r="236" spans="4:16">
      <c r="D236" s="1"/>
      <c r="F236" s="1"/>
      <c r="H236" s="1"/>
      <c r="J236" s="1"/>
      <c r="L236" s="81"/>
      <c r="N236" s="1"/>
      <c r="P236"/>
    </row>
    <row r="237" spans="4:16">
      <c r="D237" s="1"/>
      <c r="F237" s="1"/>
      <c r="H237" s="1"/>
      <c r="J237" s="1"/>
      <c r="L237" s="81"/>
      <c r="N237" s="1"/>
      <c r="P237"/>
    </row>
    <row r="238" spans="4:16">
      <c r="D238" s="1"/>
      <c r="F238" s="1"/>
      <c r="H238" s="1"/>
      <c r="J238" s="1"/>
      <c r="L238" s="81"/>
      <c r="N238" s="1"/>
      <c r="P238"/>
    </row>
    <row r="239" spans="4:16">
      <c r="D239" s="1"/>
      <c r="F239" s="1"/>
      <c r="H239" s="1"/>
      <c r="J239" s="1"/>
      <c r="L239" s="81"/>
      <c r="N239" s="1"/>
      <c r="P239"/>
    </row>
    <row r="240" spans="4:16">
      <c r="D240" s="1"/>
      <c r="F240" s="1"/>
      <c r="H240" s="1"/>
      <c r="J240" s="1"/>
      <c r="L240" s="81"/>
      <c r="N240" s="1"/>
      <c r="P240"/>
    </row>
    <row r="241" spans="4:16">
      <c r="D241" s="1"/>
      <c r="F241" s="1"/>
      <c r="H241" s="1"/>
      <c r="J241" s="1"/>
      <c r="L241" s="81"/>
      <c r="N241" s="1"/>
      <c r="P241"/>
    </row>
    <row r="242" spans="4:16">
      <c r="D242" s="1"/>
      <c r="F242" s="1"/>
      <c r="H242" s="1"/>
      <c r="J242" s="1"/>
      <c r="L242" s="81"/>
      <c r="N242" s="1"/>
      <c r="P242"/>
    </row>
    <row r="243" spans="4:16">
      <c r="D243" s="1"/>
      <c r="F243" s="1"/>
      <c r="H243" s="1"/>
      <c r="J243" s="1"/>
      <c r="L243" s="81"/>
      <c r="N243" s="1"/>
      <c r="P243"/>
    </row>
    <row r="244" spans="4:16">
      <c r="D244" s="1"/>
      <c r="F244" s="1"/>
      <c r="H244" s="1"/>
      <c r="J244" s="1"/>
      <c r="L244" s="81"/>
      <c r="N244" s="1"/>
      <c r="P244"/>
    </row>
    <row r="245" spans="4:16">
      <c r="D245" s="1"/>
      <c r="F245" s="1"/>
      <c r="H245" s="1"/>
      <c r="J245" s="1"/>
      <c r="L245" s="81"/>
      <c r="N245" s="1"/>
      <c r="P245"/>
    </row>
    <row r="246" spans="4:16">
      <c r="D246" s="1"/>
      <c r="F246" s="1"/>
      <c r="H246" s="1"/>
      <c r="J246" s="1"/>
      <c r="L246" s="81"/>
      <c r="N246" s="1"/>
      <c r="P246"/>
    </row>
    <row r="247" spans="4:16">
      <c r="D247" s="1"/>
      <c r="F247" s="1"/>
      <c r="H247" s="1"/>
      <c r="J247" s="1"/>
      <c r="L247" s="81"/>
      <c r="N247" s="1"/>
      <c r="P247"/>
    </row>
    <row r="248" spans="4:16">
      <c r="D248" s="1"/>
      <c r="F248" s="1"/>
      <c r="H248" s="1"/>
      <c r="J248" s="1"/>
      <c r="L248" s="81"/>
      <c r="N248" s="1"/>
      <c r="P248"/>
    </row>
    <row r="249" spans="4:16">
      <c r="D249" s="1"/>
      <c r="F249" s="1"/>
      <c r="H249" s="1"/>
      <c r="J249" s="1"/>
      <c r="L249" s="81"/>
      <c r="N249" s="1"/>
      <c r="P249"/>
    </row>
    <row r="250" spans="4:16">
      <c r="D250" s="1"/>
      <c r="F250" s="1"/>
      <c r="H250" s="1"/>
      <c r="J250" s="1"/>
      <c r="L250" s="81"/>
      <c r="N250" s="1"/>
      <c r="P250"/>
    </row>
    <row r="251" spans="4:16">
      <c r="D251" s="1"/>
      <c r="F251" s="1"/>
      <c r="H251" s="1"/>
      <c r="J251" s="1"/>
      <c r="L251" s="81"/>
      <c r="N251" s="1"/>
      <c r="P251"/>
    </row>
    <row r="252" spans="4:16">
      <c r="D252" s="1"/>
      <c r="F252" s="1"/>
      <c r="H252" s="1"/>
      <c r="J252" s="1"/>
      <c r="L252" s="81"/>
      <c r="N252" s="1"/>
      <c r="P252"/>
    </row>
    <row r="253" spans="4:16">
      <c r="D253" s="1"/>
      <c r="F253" s="1"/>
      <c r="H253" s="1"/>
      <c r="J253" s="1"/>
      <c r="L253" s="81"/>
      <c r="N253" s="1"/>
      <c r="P253"/>
    </row>
    <row r="254" spans="4:16">
      <c r="D254" s="1"/>
      <c r="F254" s="1"/>
      <c r="H254" s="1"/>
      <c r="J254" s="1"/>
      <c r="L254" s="81"/>
      <c r="N254" s="1"/>
      <c r="P254"/>
    </row>
    <row r="255" spans="4:16">
      <c r="D255" s="1"/>
      <c r="F255" s="1"/>
      <c r="H255" s="1"/>
      <c r="J255" s="1"/>
      <c r="L255" s="81"/>
      <c r="N255" s="1"/>
      <c r="P255"/>
    </row>
    <row r="256" spans="4:16">
      <c r="D256" s="1"/>
      <c r="F256" s="1"/>
      <c r="H256" s="1"/>
      <c r="J256" s="1"/>
      <c r="L256" s="81"/>
      <c r="N256" s="1"/>
      <c r="P256"/>
    </row>
    <row r="257" spans="4:16">
      <c r="D257" s="1"/>
      <c r="F257" s="1"/>
      <c r="H257" s="1"/>
      <c r="J257" s="1"/>
      <c r="L257" s="81"/>
      <c r="N257" s="1"/>
      <c r="P257"/>
    </row>
    <row r="258" spans="4:16">
      <c r="D258" s="1"/>
      <c r="F258" s="1"/>
      <c r="H258" s="1"/>
      <c r="J258" s="1"/>
      <c r="L258" s="81"/>
      <c r="N258" s="1"/>
      <c r="P258"/>
    </row>
    <row r="259" spans="4:16">
      <c r="D259" s="1"/>
      <c r="F259" s="1"/>
      <c r="H259" s="1"/>
      <c r="J259" s="1"/>
      <c r="L259" s="81"/>
      <c r="N259" s="1"/>
      <c r="P259"/>
    </row>
    <row r="260" spans="4:16">
      <c r="D260" s="1"/>
      <c r="F260" s="1"/>
      <c r="H260" s="1"/>
      <c r="J260" s="1"/>
      <c r="L260" s="81"/>
      <c r="N260" s="1"/>
      <c r="P260"/>
    </row>
    <row r="261" spans="4:16">
      <c r="D261" s="1"/>
      <c r="F261" s="1"/>
      <c r="H261" s="1"/>
      <c r="J261" s="1"/>
      <c r="L261" s="81"/>
      <c r="N261" s="1"/>
      <c r="P261"/>
    </row>
    <row r="262" spans="4:16">
      <c r="D262" s="1"/>
      <c r="F262" s="1"/>
      <c r="H262" s="1"/>
      <c r="J262" s="1"/>
      <c r="L262" s="81"/>
      <c r="N262" s="1"/>
      <c r="P262"/>
    </row>
    <row r="263" spans="4:16">
      <c r="D263" s="1"/>
      <c r="F263" s="1"/>
      <c r="H263" s="1"/>
      <c r="J263" s="1"/>
      <c r="L263" s="81"/>
      <c r="N263" s="1"/>
      <c r="P263"/>
    </row>
    <row r="264" spans="4:16">
      <c r="D264" s="1"/>
      <c r="F264" s="1"/>
      <c r="H264" s="1"/>
      <c r="J264" s="1"/>
      <c r="L264" s="81"/>
      <c r="N264" s="1"/>
      <c r="P264"/>
    </row>
    <row r="265" spans="4:16">
      <c r="D265" s="1"/>
      <c r="F265" s="1"/>
      <c r="H265" s="1"/>
      <c r="J265" s="1"/>
      <c r="L265" s="81"/>
      <c r="N265" s="1"/>
      <c r="P265"/>
    </row>
    <row r="266" spans="4:16">
      <c r="D266" s="1"/>
      <c r="F266" s="1"/>
      <c r="H266" s="1"/>
      <c r="J266" s="1"/>
      <c r="L266" s="81"/>
      <c r="N266" s="1"/>
      <c r="P266"/>
    </row>
    <row r="267" spans="4:16">
      <c r="D267" s="1"/>
      <c r="F267" s="1"/>
      <c r="H267" s="1"/>
      <c r="J267" s="1"/>
      <c r="L267" s="81"/>
      <c r="N267" s="1"/>
      <c r="P267"/>
    </row>
    <row r="268" spans="4:16">
      <c r="D268" s="1"/>
      <c r="F268" s="1"/>
      <c r="H268" s="1"/>
      <c r="J268" s="1"/>
      <c r="L268" s="81"/>
      <c r="N268" s="1"/>
      <c r="P268"/>
    </row>
    <row r="269" spans="4:16">
      <c r="D269" s="1"/>
      <c r="F269" s="1"/>
      <c r="H269" s="1"/>
      <c r="J269" s="1"/>
      <c r="L269" s="81"/>
      <c r="N269" s="1"/>
      <c r="P269"/>
    </row>
    <row r="270" spans="4:16">
      <c r="D270" s="1"/>
      <c r="F270" s="1"/>
      <c r="H270" s="1"/>
      <c r="J270" s="1"/>
      <c r="L270" s="81"/>
      <c r="N270" s="1"/>
      <c r="P270"/>
    </row>
    <row r="271" spans="4:16">
      <c r="D271" s="1"/>
      <c r="F271" s="1"/>
      <c r="H271" s="1"/>
      <c r="J271" s="1"/>
      <c r="L271" s="81"/>
      <c r="N271" s="1"/>
      <c r="P271"/>
    </row>
    <row r="272" spans="4:16">
      <c r="D272" s="1"/>
      <c r="F272" s="1"/>
      <c r="H272" s="1"/>
      <c r="J272" s="1"/>
      <c r="L272" s="81"/>
      <c r="N272" s="1"/>
      <c r="P272"/>
    </row>
    <row r="273" spans="4:16">
      <c r="D273" s="1"/>
      <c r="F273" s="1"/>
      <c r="H273" s="1"/>
      <c r="J273" s="1"/>
      <c r="L273" s="81"/>
      <c r="N273" s="1"/>
      <c r="P273"/>
    </row>
    <row r="274" spans="4:16">
      <c r="D274" s="1"/>
      <c r="F274" s="1"/>
      <c r="H274" s="1"/>
      <c r="J274" s="1"/>
      <c r="L274" s="81"/>
      <c r="N274" s="1"/>
      <c r="P274"/>
    </row>
    <row r="275" spans="4:16">
      <c r="D275" s="1"/>
      <c r="F275" s="1"/>
      <c r="H275" s="1"/>
      <c r="J275" s="1"/>
      <c r="L275" s="81"/>
      <c r="N275" s="1"/>
      <c r="P275"/>
    </row>
    <row r="276" spans="4:16">
      <c r="D276" s="1"/>
      <c r="F276" s="1"/>
      <c r="H276" s="1"/>
      <c r="J276" s="1"/>
      <c r="L276" s="81"/>
      <c r="N276" s="1"/>
      <c r="P276"/>
    </row>
    <row r="277" spans="4:16">
      <c r="D277" s="1"/>
      <c r="F277" s="1"/>
      <c r="H277" s="1"/>
      <c r="J277" s="1"/>
      <c r="L277" s="81"/>
      <c r="N277" s="1"/>
      <c r="P277"/>
    </row>
    <row r="278" spans="4:16">
      <c r="D278" s="1"/>
      <c r="F278" s="1"/>
      <c r="H278" s="1"/>
      <c r="J278" s="1"/>
      <c r="L278" s="81"/>
      <c r="N278" s="1"/>
      <c r="P278"/>
    </row>
    <row r="279" spans="4:16">
      <c r="D279" s="1"/>
      <c r="F279" s="1"/>
      <c r="H279" s="1"/>
      <c r="J279" s="1"/>
      <c r="L279" s="81"/>
      <c r="N279" s="1"/>
      <c r="P279"/>
    </row>
    <row r="280" spans="4:16">
      <c r="D280" s="1"/>
      <c r="F280" s="1"/>
      <c r="H280" s="1"/>
      <c r="J280" s="1"/>
      <c r="L280" s="81"/>
      <c r="N280" s="1"/>
      <c r="P280"/>
    </row>
    <row r="281" spans="4:16">
      <c r="D281" s="1"/>
      <c r="F281" s="1"/>
      <c r="H281" s="1"/>
      <c r="J281" s="1"/>
      <c r="L281" s="81"/>
      <c r="N281" s="1"/>
      <c r="P281"/>
    </row>
    <row r="282" spans="4:16">
      <c r="D282" s="1"/>
      <c r="F282" s="1"/>
      <c r="H282" s="1"/>
      <c r="J282" s="1"/>
      <c r="L282" s="81"/>
      <c r="N282" s="1"/>
      <c r="P282"/>
    </row>
    <row r="283" spans="4:16">
      <c r="D283" s="1"/>
      <c r="F283" s="1"/>
      <c r="H283" s="1"/>
      <c r="J283" s="1"/>
      <c r="L283" s="81"/>
      <c r="N283" s="1"/>
      <c r="P283"/>
    </row>
    <row r="284" spans="4:16">
      <c r="D284" s="1"/>
      <c r="F284" s="1"/>
      <c r="H284" s="1"/>
      <c r="J284" s="1"/>
      <c r="L284" s="81"/>
      <c r="N284" s="1"/>
      <c r="P284"/>
    </row>
    <row r="285" spans="4:16">
      <c r="D285" s="1"/>
      <c r="F285" s="1"/>
      <c r="H285" s="1"/>
      <c r="J285" s="1"/>
      <c r="L285" s="81"/>
      <c r="N285" s="1"/>
      <c r="P285"/>
    </row>
    <row r="286" spans="4:16">
      <c r="D286" s="1"/>
      <c r="F286" s="1"/>
      <c r="H286" s="1"/>
      <c r="J286" s="1"/>
      <c r="L286" s="81"/>
      <c r="N286" s="1"/>
      <c r="P286"/>
    </row>
    <row r="287" spans="4:16">
      <c r="D287" s="1"/>
      <c r="F287" s="1"/>
      <c r="H287" s="1"/>
      <c r="J287" s="1"/>
      <c r="L287" s="81"/>
      <c r="N287" s="1"/>
      <c r="P287"/>
    </row>
    <row r="288" spans="4:16">
      <c r="D288" s="1"/>
      <c r="F288" s="1"/>
      <c r="H288" s="1"/>
      <c r="J288" s="1"/>
      <c r="L288" s="81"/>
      <c r="N288" s="1"/>
      <c r="P288"/>
    </row>
    <row r="289" spans="4:16">
      <c r="D289" s="1"/>
      <c r="F289" s="1"/>
      <c r="H289" s="1"/>
      <c r="J289" s="1"/>
      <c r="L289" s="81"/>
      <c r="N289" s="1"/>
      <c r="P289"/>
    </row>
    <row r="290" spans="4:16">
      <c r="D290" s="1"/>
      <c r="F290" s="1"/>
      <c r="H290" s="1"/>
      <c r="J290" s="1"/>
      <c r="L290" s="81"/>
      <c r="N290" s="1"/>
      <c r="P290"/>
    </row>
    <row r="291" spans="4:16">
      <c r="D291" s="1"/>
      <c r="F291" s="1"/>
      <c r="H291" s="1"/>
      <c r="J291" s="1"/>
      <c r="L291" s="81"/>
      <c r="N291" s="1"/>
      <c r="P291"/>
    </row>
    <row r="292" spans="4:16">
      <c r="D292" s="1"/>
      <c r="F292" s="1"/>
      <c r="H292" s="1"/>
      <c r="J292" s="1"/>
      <c r="L292" s="81"/>
      <c r="N292" s="1"/>
      <c r="P292"/>
    </row>
    <row r="293" spans="4:16">
      <c r="D293" s="1"/>
      <c r="F293" s="1"/>
      <c r="H293" s="1"/>
      <c r="J293" s="1"/>
      <c r="L293" s="81"/>
      <c r="N293" s="1"/>
      <c r="P293"/>
    </row>
    <row r="294" spans="4:16">
      <c r="D294" s="1"/>
      <c r="F294" s="1"/>
      <c r="H294" s="1"/>
      <c r="J294" s="1"/>
      <c r="L294" s="81"/>
      <c r="N294" s="1"/>
      <c r="P294"/>
    </row>
    <row r="295" spans="4:16">
      <c r="D295" s="1"/>
      <c r="F295" s="1"/>
      <c r="H295" s="1"/>
      <c r="J295" s="1"/>
      <c r="L295" s="81"/>
      <c r="N295" s="1"/>
      <c r="P295"/>
    </row>
    <row r="296" spans="4:16">
      <c r="D296" s="1"/>
      <c r="F296" s="1"/>
      <c r="H296" s="1"/>
      <c r="J296" s="1"/>
      <c r="L296" s="81"/>
      <c r="N296" s="1"/>
      <c r="P296"/>
    </row>
    <row r="297" spans="4:16">
      <c r="D297" s="1"/>
      <c r="F297" s="1"/>
      <c r="H297" s="1"/>
      <c r="J297" s="1"/>
      <c r="L297" s="81"/>
      <c r="N297" s="1"/>
      <c r="P297"/>
    </row>
    <row r="298" spans="4:16">
      <c r="D298" s="1"/>
      <c r="F298" s="1"/>
      <c r="H298" s="1"/>
      <c r="J298" s="1"/>
      <c r="L298" s="81"/>
      <c r="N298" s="1"/>
      <c r="P298"/>
    </row>
    <row r="299" spans="4:16">
      <c r="D299" s="1"/>
      <c r="F299" s="1"/>
      <c r="H299" s="1"/>
      <c r="J299" s="1"/>
      <c r="L299" s="81"/>
      <c r="N299" s="1"/>
      <c r="P299"/>
    </row>
    <row r="300" spans="4:16">
      <c r="D300" s="1"/>
      <c r="F300" s="1"/>
      <c r="H300" s="1"/>
      <c r="J300" s="1"/>
      <c r="L300" s="81"/>
      <c r="N300" s="1"/>
      <c r="P300"/>
    </row>
    <row r="301" spans="4:16">
      <c r="D301" s="1"/>
      <c r="F301" s="1"/>
      <c r="H301" s="1"/>
      <c r="J301" s="1"/>
      <c r="L301" s="81"/>
      <c r="N301" s="1"/>
      <c r="P301"/>
    </row>
    <row r="302" spans="4:16">
      <c r="D302" s="1"/>
      <c r="F302" s="1"/>
      <c r="H302" s="1"/>
      <c r="J302" s="1"/>
      <c r="L302" s="81"/>
      <c r="N302" s="1"/>
      <c r="P302"/>
    </row>
    <row r="303" spans="4:16">
      <c r="D303" s="1"/>
      <c r="F303" s="1"/>
      <c r="H303" s="1"/>
      <c r="J303" s="1"/>
      <c r="L303" s="81"/>
      <c r="N303" s="1"/>
      <c r="P303"/>
    </row>
    <row r="304" spans="4:16">
      <c r="D304" s="1"/>
      <c r="F304" s="1"/>
      <c r="H304" s="1"/>
      <c r="J304" s="1"/>
      <c r="L304" s="81"/>
      <c r="N304" s="1"/>
      <c r="P304"/>
    </row>
    <row r="305" spans="4:16">
      <c r="D305" s="1"/>
      <c r="F305" s="1"/>
      <c r="H305" s="1"/>
      <c r="J305" s="1"/>
      <c r="L305" s="81"/>
      <c r="N305" s="1"/>
      <c r="P305"/>
    </row>
    <row r="306" spans="4:16">
      <c r="D306" s="1"/>
      <c r="F306" s="1"/>
      <c r="H306" s="1"/>
      <c r="J306" s="1"/>
      <c r="L306" s="81"/>
      <c r="N306" s="1"/>
      <c r="P306"/>
    </row>
    <row r="307" spans="4:16">
      <c r="D307" s="1"/>
      <c r="F307" s="1"/>
      <c r="H307" s="1"/>
      <c r="J307" s="1"/>
      <c r="L307" s="81"/>
      <c r="N307" s="1"/>
      <c r="P307"/>
    </row>
    <row r="308" spans="4:16">
      <c r="D308" s="1"/>
      <c r="F308" s="1"/>
      <c r="H308" s="1"/>
      <c r="J308" s="1"/>
      <c r="L308" s="81"/>
      <c r="N308" s="1"/>
      <c r="P308"/>
    </row>
    <row r="309" spans="4:16">
      <c r="D309" s="1"/>
      <c r="F309" s="1"/>
      <c r="H309" s="1"/>
      <c r="J309" s="1"/>
      <c r="L309" s="81"/>
      <c r="N309" s="1"/>
      <c r="P309"/>
    </row>
    <row r="310" spans="4:16">
      <c r="D310" s="1"/>
      <c r="F310" s="1"/>
      <c r="H310" s="1"/>
      <c r="J310" s="1"/>
      <c r="L310" s="81"/>
      <c r="N310" s="1"/>
      <c r="P310"/>
    </row>
    <row r="311" spans="4:16">
      <c r="D311" s="1"/>
      <c r="F311" s="1"/>
      <c r="H311" s="1"/>
      <c r="J311" s="1"/>
      <c r="L311" s="81"/>
      <c r="N311" s="1"/>
      <c r="P311"/>
    </row>
    <row r="312" spans="4:16">
      <c r="D312" s="1"/>
      <c r="F312" s="1"/>
      <c r="H312" s="1"/>
      <c r="J312" s="1"/>
      <c r="L312" s="81"/>
      <c r="N312" s="1"/>
      <c r="P312"/>
    </row>
    <row r="313" spans="4:16">
      <c r="D313" s="1"/>
      <c r="F313" s="1"/>
      <c r="H313" s="1"/>
      <c r="J313" s="1"/>
      <c r="L313" s="81"/>
      <c r="N313" s="1"/>
      <c r="P313"/>
    </row>
    <row r="314" spans="4:16">
      <c r="D314" s="1"/>
      <c r="F314" s="1"/>
      <c r="H314" s="1"/>
      <c r="J314" s="1"/>
      <c r="L314" s="81"/>
      <c r="N314" s="1"/>
      <c r="P314"/>
    </row>
    <row r="315" spans="4:16">
      <c r="D315" s="1"/>
      <c r="F315" s="1"/>
      <c r="H315" s="1"/>
      <c r="J315" s="1"/>
      <c r="L315" s="81"/>
      <c r="N315" s="1"/>
      <c r="P315"/>
    </row>
    <row r="316" spans="4:16">
      <c r="D316" s="1"/>
      <c r="F316" s="1"/>
      <c r="H316" s="1"/>
      <c r="J316" s="1"/>
      <c r="L316" s="81"/>
      <c r="N316" s="1"/>
      <c r="P316"/>
    </row>
    <row r="317" spans="4:16">
      <c r="D317" s="1"/>
      <c r="F317" s="1"/>
      <c r="H317" s="1"/>
      <c r="J317" s="1"/>
      <c r="L317" s="81"/>
      <c r="N317" s="1"/>
      <c r="P317"/>
    </row>
    <row r="318" spans="4:16">
      <c r="D318" s="1"/>
      <c r="F318" s="1"/>
      <c r="H318" s="1"/>
      <c r="J318" s="1"/>
      <c r="L318" s="81"/>
      <c r="N318" s="1"/>
      <c r="P318"/>
    </row>
    <row r="319" spans="4:16">
      <c r="D319" s="1"/>
      <c r="F319" s="1"/>
      <c r="H319" s="1"/>
      <c r="J319" s="1"/>
      <c r="L319" s="81"/>
      <c r="N319" s="1"/>
      <c r="P319"/>
    </row>
    <row r="320" spans="4:16">
      <c r="D320" s="1"/>
      <c r="F320" s="1"/>
      <c r="H320" s="1"/>
      <c r="J320" s="1"/>
      <c r="L320" s="81"/>
      <c r="N320" s="1"/>
      <c r="P320"/>
    </row>
    <row r="321" spans="4:16">
      <c r="D321" s="1"/>
      <c r="F321" s="1"/>
      <c r="H321" s="1"/>
      <c r="J321" s="1"/>
      <c r="L321" s="81"/>
      <c r="N321" s="1"/>
      <c r="P321"/>
    </row>
    <row r="322" spans="4:16">
      <c r="D322" s="1"/>
      <c r="F322" s="1"/>
      <c r="H322" s="1"/>
      <c r="J322" s="1"/>
      <c r="L322" s="81"/>
      <c r="N322" s="1"/>
      <c r="P322"/>
    </row>
    <row r="323" spans="4:16">
      <c r="D323" s="1"/>
      <c r="F323" s="1"/>
      <c r="H323" s="1"/>
      <c r="J323" s="1"/>
      <c r="L323" s="81"/>
      <c r="N323" s="1"/>
      <c r="P323"/>
    </row>
    <row r="324" spans="4:16">
      <c r="D324" s="1"/>
      <c r="F324" s="1"/>
      <c r="H324" s="1"/>
      <c r="J324" s="1"/>
      <c r="L324" s="81"/>
      <c r="N324" s="1"/>
      <c r="P324"/>
    </row>
    <row r="325" spans="4:16">
      <c r="D325" s="1"/>
      <c r="F325" s="1"/>
      <c r="H325" s="1"/>
      <c r="J325" s="1"/>
      <c r="L325" s="81"/>
      <c r="N325" s="1"/>
      <c r="P325"/>
    </row>
    <row r="326" spans="4:16">
      <c r="D326" s="1"/>
      <c r="F326" s="1"/>
      <c r="H326" s="1"/>
      <c r="J326" s="1"/>
      <c r="L326" s="81"/>
      <c r="N326" s="1"/>
      <c r="P326"/>
    </row>
    <row r="327" spans="4:16">
      <c r="D327" s="1"/>
      <c r="F327" s="1"/>
      <c r="H327" s="1"/>
      <c r="J327" s="1"/>
      <c r="L327" s="81"/>
      <c r="N327" s="1"/>
      <c r="P327"/>
    </row>
    <row r="328" spans="4:16">
      <c r="D328" s="1"/>
      <c r="F328" s="1"/>
      <c r="H328" s="1"/>
      <c r="J328" s="1"/>
      <c r="L328" s="81"/>
      <c r="N328" s="1"/>
      <c r="P328"/>
    </row>
    <row r="329" spans="4:16">
      <c r="D329" s="1"/>
      <c r="F329" s="1"/>
      <c r="H329" s="1"/>
      <c r="J329" s="1"/>
      <c r="L329" s="81"/>
      <c r="N329" s="1"/>
      <c r="P329"/>
    </row>
    <row r="330" spans="4:16">
      <c r="D330" s="1"/>
      <c r="F330" s="1"/>
      <c r="H330" s="1"/>
      <c r="J330" s="1"/>
      <c r="L330" s="81"/>
      <c r="N330" s="1"/>
      <c r="P330"/>
    </row>
    <row r="331" spans="4:16">
      <c r="D331" s="1"/>
      <c r="F331" s="1"/>
      <c r="H331" s="1"/>
      <c r="J331" s="1"/>
      <c r="L331" s="81"/>
      <c r="N331" s="1"/>
      <c r="P331"/>
    </row>
  </sheetData>
  <mergeCells count="13">
    <mergeCell ref="A30:P30"/>
    <mergeCell ref="A42:P42"/>
    <mergeCell ref="A52:P52"/>
    <mergeCell ref="C77:P77"/>
    <mergeCell ref="A1:P1"/>
    <mergeCell ref="A17:P17"/>
    <mergeCell ref="A3:O3"/>
    <mergeCell ref="A19:O19"/>
    <mergeCell ref="A32:O32"/>
    <mergeCell ref="A54:O54"/>
    <mergeCell ref="A44:O44"/>
    <mergeCell ref="A58:P58"/>
    <mergeCell ref="A60:P60"/>
  </mergeCells>
  <pageMargins left="0.7" right="0.7" top="0.75" bottom="0.75" header="0.3" footer="0.3"/>
  <pageSetup scale="3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2772-186A-450B-BC11-0AD121B5FE7B}">
  <sheetPr>
    <pageSetUpPr fitToPage="1"/>
  </sheetPr>
  <dimension ref="A1:X74"/>
  <sheetViews>
    <sheetView view="pageBreakPreview" zoomScaleNormal="85" zoomScaleSheetLayoutView="100" workbookViewId="0">
      <selection activeCell="J5" sqref="J5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5" width="15.5546875" style="1" customWidth="1"/>
    <col min="6" max="6" width="12.5546875" style="1" customWidth="1"/>
    <col min="7" max="7" width="17.44140625" style="81" customWidth="1"/>
    <col min="8" max="8" width="9.5546875" style="1" customWidth="1"/>
    <col min="9" max="9" width="9.5546875" customWidth="1"/>
    <col min="10" max="10" width="15.6640625" customWidth="1"/>
    <col min="11" max="11" width="16.33203125" customWidth="1"/>
    <col min="12" max="12" width="14.33203125" customWidth="1"/>
  </cols>
  <sheetData>
    <row r="1" spans="1:24" ht="23.4">
      <c r="A1" s="136" t="s">
        <v>445</v>
      </c>
      <c r="B1" s="137"/>
      <c r="C1" s="137"/>
      <c r="D1" s="137"/>
      <c r="E1" s="137"/>
      <c r="F1" s="137"/>
      <c r="G1" s="137"/>
      <c r="H1" s="137"/>
      <c r="I1" s="137"/>
    </row>
    <row r="2" spans="1:24" ht="15.6">
      <c r="A2" s="95" t="s">
        <v>383</v>
      </c>
      <c r="B2" s="95" t="s">
        <v>384</v>
      </c>
      <c r="C2" s="83" t="s">
        <v>357</v>
      </c>
      <c r="D2" s="83" t="s">
        <v>358</v>
      </c>
      <c r="E2" s="83" t="s">
        <v>71</v>
      </c>
      <c r="F2" s="83" t="s">
        <v>359</v>
      </c>
      <c r="G2" s="84" t="s">
        <v>360</v>
      </c>
      <c r="H2" s="83" t="s">
        <v>95</v>
      </c>
      <c r="I2" s="83" t="s">
        <v>186</v>
      </c>
    </row>
    <row r="3" spans="1:24" ht="23.4">
      <c r="A3" s="138" t="s">
        <v>385</v>
      </c>
      <c r="B3" s="139"/>
      <c r="C3" s="139"/>
      <c r="D3" s="139"/>
      <c r="E3" s="139"/>
      <c r="F3" s="139"/>
      <c r="G3" s="139"/>
      <c r="H3" s="139"/>
      <c r="I3" s="140"/>
      <c r="J3" s="120"/>
    </row>
    <row r="4" spans="1:24" ht="18">
      <c r="A4" s="93">
        <v>1</v>
      </c>
      <c r="B4" s="94" t="s">
        <v>386</v>
      </c>
      <c r="C4" s="97">
        <v>0</v>
      </c>
      <c r="D4" s="97">
        <v>0</v>
      </c>
      <c r="E4" s="97">
        <v>0</v>
      </c>
      <c r="F4" s="97">
        <v>0</v>
      </c>
      <c r="G4" s="97">
        <v>0</v>
      </c>
      <c r="H4" s="97">
        <v>0</v>
      </c>
      <c r="I4" s="97">
        <v>0</v>
      </c>
      <c r="J4">
        <f>'REKAP EKSISTING'!C4</f>
        <v>0</v>
      </c>
      <c r="K4">
        <f>'REKAP EKSISTING'!E4</f>
        <v>0</v>
      </c>
      <c r="L4">
        <f>'REKAP EKSISTING'!G4</f>
        <v>0</v>
      </c>
      <c r="M4">
        <f>'REKAP EKSISTING'!I4</f>
        <v>0</v>
      </c>
      <c r="N4">
        <f>'REKAP EKSISTING'!K4</f>
        <v>0</v>
      </c>
      <c r="O4">
        <f>'REKAP EKSISTING'!M4</f>
        <v>0</v>
      </c>
      <c r="P4">
        <f>'REKAP EKSISTING'!O4</f>
        <v>0</v>
      </c>
      <c r="R4">
        <f>J4+C4</f>
        <v>0</v>
      </c>
      <c r="S4">
        <f t="shared" ref="S4:X15" si="0">K4+D4</f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</row>
    <row r="5" spans="1:24" ht="18">
      <c r="A5" s="93">
        <v>2</v>
      </c>
      <c r="B5" s="94" t="s">
        <v>387</v>
      </c>
      <c r="C5" s="97">
        <v>0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0</v>
      </c>
      <c r="J5">
        <f>'REKAP EKSISTING'!C5</f>
        <v>100</v>
      </c>
      <c r="K5">
        <f>'REKAP EKSISTING'!E5</f>
        <v>0</v>
      </c>
      <c r="L5">
        <f>'REKAP EKSISTING'!G5</f>
        <v>3</v>
      </c>
      <c r="M5">
        <f>'REKAP EKSISTING'!I5</f>
        <v>0</v>
      </c>
      <c r="N5">
        <f>'REKAP EKSISTING'!K5</f>
        <v>0</v>
      </c>
      <c r="O5">
        <f>'REKAP EKSISTING'!M5</f>
        <v>0</v>
      </c>
      <c r="P5">
        <f>'REKAP EKSISTING'!O5</f>
        <v>0</v>
      </c>
      <c r="R5">
        <f t="shared" ref="R5:R15" si="1">J5+C5</f>
        <v>100</v>
      </c>
      <c r="S5">
        <f t="shared" si="0"/>
        <v>0</v>
      </c>
      <c r="T5">
        <f t="shared" si="0"/>
        <v>3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</row>
    <row r="6" spans="1:24" ht="18">
      <c r="A6" s="93">
        <v>3</v>
      </c>
      <c r="B6" s="94" t="s">
        <v>388</v>
      </c>
      <c r="C6" s="97">
        <v>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>
        <f>'REKAP EKSISTING'!C6</f>
        <v>56</v>
      </c>
      <c r="K6">
        <f>'REKAP EKSISTING'!E6</f>
        <v>0</v>
      </c>
      <c r="L6">
        <f>'REKAP EKSISTING'!G6</f>
        <v>2</v>
      </c>
      <c r="M6">
        <f>'REKAP EKSISTING'!I6</f>
        <v>0</v>
      </c>
      <c r="N6">
        <f>'REKAP EKSISTING'!K6</f>
        <v>0</v>
      </c>
      <c r="O6">
        <f>'REKAP EKSISTING'!M6</f>
        <v>0</v>
      </c>
      <c r="P6">
        <f>'REKAP EKSISTING'!O6</f>
        <v>0</v>
      </c>
      <c r="R6">
        <f t="shared" si="1"/>
        <v>56</v>
      </c>
      <c r="S6">
        <f t="shared" si="0"/>
        <v>0</v>
      </c>
      <c r="T6">
        <f t="shared" si="0"/>
        <v>2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</row>
    <row r="7" spans="1:24" ht="18">
      <c r="A7" s="93">
        <v>4</v>
      </c>
      <c r="B7" s="94" t="s">
        <v>389</v>
      </c>
      <c r="C7" s="65">
        <v>76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>
        <f>'REKAP EKSISTING'!C7</f>
        <v>5</v>
      </c>
      <c r="K7">
        <f>'REKAP EKSISTING'!E7</f>
        <v>0</v>
      </c>
      <c r="L7">
        <f>'REKAP EKSISTING'!G7</f>
        <v>0</v>
      </c>
      <c r="M7">
        <f>'REKAP EKSISTING'!I7</f>
        <v>0</v>
      </c>
      <c r="N7">
        <f>'REKAP EKSISTING'!K7</f>
        <v>0</v>
      </c>
      <c r="O7">
        <f>'REKAP EKSISTING'!M7</f>
        <v>0</v>
      </c>
      <c r="P7">
        <f>'REKAP EKSISTING'!O7</f>
        <v>0</v>
      </c>
      <c r="R7">
        <f t="shared" si="1"/>
        <v>81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</row>
    <row r="8" spans="1:24" ht="18">
      <c r="A8" s="93">
        <v>5</v>
      </c>
      <c r="B8" s="94" t="s">
        <v>390</v>
      </c>
      <c r="C8" s="65">
        <v>16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>
        <f>'REKAP EKSISTING'!C8</f>
        <v>7</v>
      </c>
      <c r="K8">
        <f>'REKAP EKSISTING'!E8</f>
        <v>0</v>
      </c>
      <c r="L8">
        <f>'REKAP EKSISTING'!G8</f>
        <v>2</v>
      </c>
      <c r="M8">
        <f>'REKAP EKSISTING'!I8</f>
        <v>4</v>
      </c>
      <c r="N8">
        <f>'REKAP EKSISTING'!K8</f>
        <v>0</v>
      </c>
      <c r="O8">
        <f>'REKAP EKSISTING'!M8</f>
        <v>0</v>
      </c>
      <c r="P8">
        <f>'REKAP EKSISTING'!O8</f>
        <v>2</v>
      </c>
      <c r="R8">
        <f t="shared" si="1"/>
        <v>23</v>
      </c>
      <c r="S8">
        <f t="shared" si="0"/>
        <v>0</v>
      </c>
      <c r="T8">
        <f t="shared" si="0"/>
        <v>2</v>
      </c>
      <c r="U8">
        <f t="shared" si="0"/>
        <v>4</v>
      </c>
      <c r="V8">
        <f t="shared" si="0"/>
        <v>0</v>
      </c>
      <c r="W8">
        <f t="shared" si="0"/>
        <v>0</v>
      </c>
      <c r="X8">
        <f t="shared" si="0"/>
        <v>2</v>
      </c>
    </row>
    <row r="9" spans="1:24" ht="18">
      <c r="A9" s="93">
        <v>6</v>
      </c>
      <c r="B9" s="94" t="s">
        <v>391</v>
      </c>
      <c r="C9" s="65">
        <v>81</v>
      </c>
      <c r="D9" s="97">
        <v>0</v>
      </c>
      <c r="E9" s="97">
        <v>0</v>
      </c>
      <c r="F9" s="65">
        <v>2</v>
      </c>
      <c r="G9" s="97">
        <v>0</v>
      </c>
      <c r="H9" s="97">
        <v>0</v>
      </c>
      <c r="I9" s="97">
        <v>0</v>
      </c>
      <c r="J9">
        <f>'REKAP EKSISTING'!C9</f>
        <v>2</v>
      </c>
      <c r="K9">
        <f>'REKAP EKSISTING'!E9</f>
        <v>0</v>
      </c>
      <c r="L9">
        <f>'REKAP EKSISTING'!G9</f>
        <v>0</v>
      </c>
      <c r="M9">
        <f>'REKAP EKSISTING'!I9</f>
        <v>0</v>
      </c>
      <c r="N9">
        <f>'REKAP EKSISTING'!K9</f>
        <v>0</v>
      </c>
      <c r="O9">
        <f>'REKAP EKSISTING'!M9</f>
        <v>0</v>
      </c>
      <c r="P9">
        <f>'REKAP EKSISTING'!O9</f>
        <v>0</v>
      </c>
      <c r="R9">
        <f t="shared" si="1"/>
        <v>83</v>
      </c>
      <c r="S9">
        <f t="shared" si="0"/>
        <v>0</v>
      </c>
      <c r="T9">
        <f t="shared" si="0"/>
        <v>0</v>
      </c>
      <c r="U9">
        <f t="shared" si="0"/>
        <v>2</v>
      </c>
      <c r="V9">
        <f t="shared" si="0"/>
        <v>0</v>
      </c>
      <c r="W9">
        <f t="shared" si="0"/>
        <v>0</v>
      </c>
      <c r="X9">
        <f t="shared" si="0"/>
        <v>0</v>
      </c>
    </row>
    <row r="10" spans="1:24" ht="18">
      <c r="A10" s="93">
        <v>7</v>
      </c>
      <c r="B10" s="94" t="s">
        <v>392</v>
      </c>
      <c r="C10" s="65">
        <v>53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>
        <f>'REKAP EKSISTING'!C10</f>
        <v>14</v>
      </c>
      <c r="K10">
        <f>'REKAP EKSISTING'!E10</f>
        <v>0</v>
      </c>
      <c r="L10">
        <f>'REKAP EKSISTING'!G10</f>
        <v>0</v>
      </c>
      <c r="M10">
        <f>'REKAP EKSISTING'!I10</f>
        <v>0</v>
      </c>
      <c r="N10">
        <f>'REKAP EKSISTING'!K10</f>
        <v>0</v>
      </c>
      <c r="O10">
        <f>'REKAP EKSISTING'!M10</f>
        <v>0</v>
      </c>
      <c r="P10">
        <f>'REKAP EKSISTING'!O10</f>
        <v>0</v>
      </c>
      <c r="R10">
        <f t="shared" si="1"/>
        <v>67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</row>
    <row r="11" spans="1:24" ht="18">
      <c r="A11" s="93">
        <v>8</v>
      </c>
      <c r="B11" s="94" t="s">
        <v>393</v>
      </c>
      <c r="C11" s="63">
        <v>94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>
        <f>'REKAP EKSISTING'!C11</f>
        <v>0</v>
      </c>
      <c r="K11">
        <f>'REKAP EKSISTING'!E11</f>
        <v>0</v>
      </c>
      <c r="L11">
        <f>'REKAP EKSISTING'!G11</f>
        <v>0</v>
      </c>
      <c r="M11">
        <f>'REKAP EKSISTING'!I11</f>
        <v>0</v>
      </c>
      <c r="N11">
        <f>'REKAP EKSISTING'!K11</f>
        <v>0</v>
      </c>
      <c r="O11">
        <f>'REKAP EKSISTING'!M11</f>
        <v>0</v>
      </c>
      <c r="P11">
        <f>'REKAP EKSISTING'!O11</f>
        <v>0</v>
      </c>
      <c r="R11">
        <f t="shared" si="1"/>
        <v>94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</row>
    <row r="12" spans="1:24" ht="18">
      <c r="A12" s="93">
        <v>9</v>
      </c>
      <c r="B12" s="94" t="s">
        <v>394</v>
      </c>
      <c r="C12" s="65">
        <v>52</v>
      </c>
      <c r="D12" s="57">
        <v>2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>
        <f>'REKAP EKSISTING'!C12</f>
        <v>8</v>
      </c>
      <c r="K12">
        <f>'REKAP EKSISTING'!E12</f>
        <v>0</v>
      </c>
      <c r="L12">
        <f>'REKAP EKSISTING'!G12</f>
        <v>0</v>
      </c>
      <c r="M12">
        <f>'REKAP EKSISTING'!I12</f>
        <v>0</v>
      </c>
      <c r="N12">
        <f>'REKAP EKSISTING'!K12</f>
        <v>0</v>
      </c>
      <c r="O12">
        <f>'REKAP EKSISTING'!M12</f>
        <v>0</v>
      </c>
      <c r="P12">
        <f>'REKAP EKSISTING'!O12</f>
        <v>0</v>
      </c>
      <c r="R12">
        <f t="shared" si="1"/>
        <v>60</v>
      </c>
      <c r="S12">
        <f t="shared" si="0"/>
        <v>2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</row>
    <row r="13" spans="1:24" ht="18">
      <c r="A13" s="93">
        <v>10</v>
      </c>
      <c r="B13" s="94" t="s">
        <v>395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>
        <f>'REKAP EKSISTING'!C13</f>
        <v>0</v>
      </c>
      <c r="K13">
        <f>'REKAP EKSISTING'!E13</f>
        <v>0</v>
      </c>
      <c r="L13">
        <f>'REKAP EKSISTING'!G13</f>
        <v>0</v>
      </c>
      <c r="M13">
        <f>'REKAP EKSISTING'!I13</f>
        <v>0</v>
      </c>
      <c r="N13">
        <f>'REKAP EKSISTING'!K13</f>
        <v>0</v>
      </c>
      <c r="O13">
        <f>'REKAP EKSISTING'!M13</f>
        <v>0</v>
      </c>
      <c r="P13">
        <f>'REKAP EKSISTING'!O13</f>
        <v>0</v>
      </c>
      <c r="R13">
        <f t="shared" si="1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</row>
    <row r="14" spans="1:24" ht="18">
      <c r="A14" s="93">
        <v>11</v>
      </c>
      <c r="B14" s="94" t="s">
        <v>396</v>
      </c>
      <c r="C14" s="63">
        <v>37</v>
      </c>
      <c r="D14" s="97">
        <v>0</v>
      </c>
      <c r="E14" s="97">
        <v>0</v>
      </c>
      <c r="F14" s="63">
        <v>6</v>
      </c>
      <c r="G14" s="97">
        <v>0</v>
      </c>
      <c r="H14" s="97">
        <v>0</v>
      </c>
      <c r="I14" s="97">
        <v>0</v>
      </c>
      <c r="J14">
        <f>'REKAP EKSISTING'!C14</f>
        <v>0</v>
      </c>
      <c r="K14">
        <f>'REKAP EKSISTING'!E14</f>
        <v>0</v>
      </c>
      <c r="L14">
        <f>'REKAP EKSISTING'!G14</f>
        <v>0</v>
      </c>
      <c r="M14">
        <f>'REKAP EKSISTING'!I14</f>
        <v>0</v>
      </c>
      <c r="N14">
        <f>'REKAP EKSISTING'!K14</f>
        <v>0</v>
      </c>
      <c r="O14">
        <f>'REKAP EKSISTING'!M14</f>
        <v>0</v>
      </c>
      <c r="P14">
        <f>'REKAP EKSISTING'!O14</f>
        <v>0</v>
      </c>
      <c r="R14">
        <f t="shared" si="1"/>
        <v>37</v>
      </c>
      <c r="S14">
        <f t="shared" si="0"/>
        <v>0</v>
      </c>
      <c r="T14">
        <f t="shared" si="0"/>
        <v>0</v>
      </c>
      <c r="U14">
        <f t="shared" si="0"/>
        <v>6</v>
      </c>
      <c r="V14">
        <f t="shared" si="0"/>
        <v>0</v>
      </c>
      <c r="W14">
        <f t="shared" si="0"/>
        <v>0</v>
      </c>
      <c r="X14">
        <f t="shared" si="0"/>
        <v>0</v>
      </c>
    </row>
    <row r="15" spans="1:24" ht="18">
      <c r="A15" s="93">
        <v>12</v>
      </c>
      <c r="B15" s="94" t="s">
        <v>397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>
        <f>'REKAP EKSISTING'!C15</f>
        <v>0</v>
      </c>
      <c r="K15">
        <f>'REKAP EKSISTING'!E15</f>
        <v>0</v>
      </c>
      <c r="L15">
        <f>'REKAP EKSISTING'!G15</f>
        <v>0</v>
      </c>
      <c r="M15">
        <f>'REKAP EKSISTING'!I15</f>
        <v>0</v>
      </c>
      <c r="N15">
        <f>'REKAP EKSISTING'!K15</f>
        <v>0</v>
      </c>
      <c r="O15">
        <f>'REKAP EKSISTING'!M15</f>
        <v>0</v>
      </c>
      <c r="P15">
        <f>'REKAP EKSISTING'!O15</f>
        <v>0</v>
      </c>
      <c r="R15">
        <f t="shared" si="1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</row>
    <row r="16" spans="1:24" ht="23.4">
      <c r="A16" s="136" t="s">
        <v>445</v>
      </c>
      <c r="B16" s="137"/>
      <c r="C16" s="137"/>
      <c r="D16" s="137"/>
      <c r="E16" s="137"/>
      <c r="F16" s="137"/>
      <c r="G16" s="137"/>
      <c r="H16" s="137"/>
      <c r="I16" s="137"/>
    </row>
    <row r="17" spans="1:24" ht="15.6">
      <c r="A17" s="95" t="s">
        <v>383</v>
      </c>
      <c r="B17" s="95" t="s">
        <v>384</v>
      </c>
      <c r="C17" s="83" t="s">
        <v>357</v>
      </c>
      <c r="D17" s="83" t="s">
        <v>358</v>
      </c>
      <c r="E17" s="83" t="s">
        <v>71</v>
      </c>
      <c r="F17" s="83" t="s">
        <v>359</v>
      </c>
      <c r="G17" s="84" t="s">
        <v>360</v>
      </c>
      <c r="H17" s="83" t="s">
        <v>95</v>
      </c>
      <c r="I17" s="83" t="s">
        <v>186</v>
      </c>
    </row>
    <row r="18" spans="1:24" ht="23.4">
      <c r="A18" s="138" t="s">
        <v>398</v>
      </c>
      <c r="B18" s="139"/>
      <c r="C18" s="139"/>
      <c r="D18" s="139"/>
      <c r="E18" s="139"/>
      <c r="F18" s="139"/>
      <c r="G18" s="139"/>
      <c r="H18" s="139"/>
      <c r="I18" s="140"/>
    </row>
    <row r="19" spans="1:24" ht="18">
      <c r="A19" s="93">
        <v>1</v>
      </c>
      <c r="B19" s="94" t="s">
        <v>399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>
        <f>'REKAP EKSISTING'!C20</f>
        <v>0</v>
      </c>
      <c r="K19">
        <f>'REKAP EKSISTING'!E20</f>
        <v>0</v>
      </c>
      <c r="L19">
        <f>'REKAP EKSISTING'!G20</f>
        <v>0</v>
      </c>
      <c r="M19">
        <f>'REKAP EKSISTING'!I20</f>
        <v>0</v>
      </c>
      <c r="N19">
        <f>'REKAP EKSISTING'!K20</f>
        <v>0</v>
      </c>
      <c r="O19">
        <f>'REKAP EKSISTING'!M20</f>
        <v>0</v>
      </c>
      <c r="P19">
        <f>'REKAP EKSISTING'!O20</f>
        <v>0</v>
      </c>
      <c r="R19">
        <f>J19+C19</f>
        <v>0</v>
      </c>
      <c r="S19">
        <f t="shared" ref="S19:X27" si="2">K19+D19</f>
        <v>0</v>
      </c>
      <c r="T19">
        <f t="shared" si="2"/>
        <v>0</v>
      </c>
      <c r="U19">
        <f t="shared" si="2"/>
        <v>0</v>
      </c>
      <c r="V19">
        <f t="shared" si="2"/>
        <v>0</v>
      </c>
      <c r="W19">
        <f t="shared" si="2"/>
        <v>0</v>
      </c>
      <c r="X19">
        <f t="shared" si="2"/>
        <v>0</v>
      </c>
    </row>
    <row r="20" spans="1:24" ht="18">
      <c r="A20" s="93">
        <v>2</v>
      </c>
      <c r="B20" s="94" t="s">
        <v>400</v>
      </c>
      <c r="C20" s="65">
        <v>6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>
        <f>'REKAP EKSISTING'!C21</f>
        <v>3</v>
      </c>
      <c r="K20">
        <f>'REKAP EKSISTING'!E21</f>
        <v>0</v>
      </c>
      <c r="L20">
        <f>'REKAP EKSISTING'!G21</f>
        <v>1</v>
      </c>
      <c r="M20">
        <f>'REKAP EKSISTING'!I21</f>
        <v>1</v>
      </c>
      <c r="N20">
        <f>'REKAP EKSISTING'!K21</f>
        <v>0</v>
      </c>
      <c r="O20">
        <f>'REKAP EKSISTING'!M21</f>
        <v>0</v>
      </c>
      <c r="P20">
        <f>'REKAP EKSISTING'!O21</f>
        <v>1</v>
      </c>
      <c r="R20">
        <f t="shared" ref="R20:R27" si="3">J20+C20</f>
        <v>9</v>
      </c>
      <c r="S20">
        <f t="shared" si="2"/>
        <v>0</v>
      </c>
      <c r="T20">
        <f t="shared" si="2"/>
        <v>1</v>
      </c>
      <c r="U20">
        <f t="shared" si="2"/>
        <v>1</v>
      </c>
      <c r="V20">
        <f t="shared" si="2"/>
        <v>0</v>
      </c>
      <c r="W20">
        <f t="shared" si="2"/>
        <v>0</v>
      </c>
      <c r="X20">
        <f t="shared" si="2"/>
        <v>1</v>
      </c>
    </row>
    <row r="21" spans="1:24" ht="18">
      <c r="A21" s="93">
        <v>3</v>
      </c>
      <c r="B21" s="94" t="s">
        <v>401</v>
      </c>
      <c r="C21" s="65">
        <v>15</v>
      </c>
      <c r="D21" s="63">
        <v>0</v>
      </c>
      <c r="E21" s="63">
        <v>0</v>
      </c>
      <c r="F21" s="65">
        <v>3</v>
      </c>
      <c r="G21" s="63">
        <v>0</v>
      </c>
      <c r="H21" s="65">
        <v>1</v>
      </c>
      <c r="I21" s="63">
        <v>0</v>
      </c>
      <c r="J21">
        <f>'REKAP EKSISTING'!C22</f>
        <v>72</v>
      </c>
      <c r="K21">
        <f>'REKAP EKSISTING'!E22</f>
        <v>6</v>
      </c>
      <c r="L21">
        <f>'REKAP EKSISTING'!G22</f>
        <v>4</v>
      </c>
      <c r="M21">
        <f>'REKAP EKSISTING'!I22</f>
        <v>7</v>
      </c>
      <c r="N21">
        <f>'REKAP EKSISTING'!K22</f>
        <v>3</v>
      </c>
      <c r="O21">
        <f>'REKAP EKSISTING'!M22</f>
        <v>0</v>
      </c>
      <c r="P21">
        <f>'REKAP EKSISTING'!O22</f>
        <v>0</v>
      </c>
      <c r="R21">
        <f t="shared" si="3"/>
        <v>87</v>
      </c>
      <c r="S21">
        <f t="shared" si="2"/>
        <v>6</v>
      </c>
      <c r="T21">
        <f t="shared" si="2"/>
        <v>4</v>
      </c>
      <c r="U21">
        <f t="shared" si="2"/>
        <v>10</v>
      </c>
      <c r="V21">
        <f t="shared" si="2"/>
        <v>3</v>
      </c>
      <c r="W21">
        <f t="shared" si="2"/>
        <v>1</v>
      </c>
      <c r="X21">
        <f t="shared" si="2"/>
        <v>0</v>
      </c>
    </row>
    <row r="22" spans="1:24" ht="18">
      <c r="A22" s="93">
        <v>4</v>
      </c>
      <c r="B22" s="94" t="s">
        <v>402</v>
      </c>
      <c r="C22" s="65">
        <v>43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>
        <f>'REKAP EKSISTING'!C23</f>
        <v>40</v>
      </c>
      <c r="K22">
        <f>'REKAP EKSISTING'!E23</f>
        <v>0</v>
      </c>
      <c r="L22">
        <f>'REKAP EKSISTING'!G23</f>
        <v>0</v>
      </c>
      <c r="M22">
        <f>'REKAP EKSISTING'!I23</f>
        <v>0</v>
      </c>
      <c r="N22">
        <f>'REKAP EKSISTING'!K23</f>
        <v>0</v>
      </c>
      <c r="O22">
        <f>'REKAP EKSISTING'!M23</f>
        <v>0</v>
      </c>
      <c r="P22">
        <f>'REKAP EKSISTING'!O23</f>
        <v>0</v>
      </c>
      <c r="R22">
        <f t="shared" si="3"/>
        <v>83</v>
      </c>
      <c r="S22">
        <f t="shared" si="2"/>
        <v>0</v>
      </c>
      <c r="T22">
        <f t="shared" si="2"/>
        <v>0</v>
      </c>
      <c r="U22">
        <f t="shared" si="2"/>
        <v>0</v>
      </c>
      <c r="V22">
        <f t="shared" si="2"/>
        <v>0</v>
      </c>
      <c r="W22">
        <f t="shared" si="2"/>
        <v>0</v>
      </c>
      <c r="X22">
        <f t="shared" si="2"/>
        <v>0</v>
      </c>
    </row>
    <row r="23" spans="1:24" ht="18">
      <c r="A23" s="93">
        <v>5</v>
      </c>
      <c r="B23" s="94" t="s">
        <v>403</v>
      </c>
      <c r="C23" s="65">
        <v>33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>
        <f>'REKAP EKSISTING'!C24</f>
        <v>1</v>
      </c>
      <c r="K23">
        <f>'REKAP EKSISTING'!E24</f>
        <v>0</v>
      </c>
      <c r="L23">
        <f>'REKAP EKSISTING'!G24</f>
        <v>0</v>
      </c>
      <c r="M23">
        <f>'REKAP EKSISTING'!I24</f>
        <v>0</v>
      </c>
      <c r="N23">
        <f>'REKAP EKSISTING'!K24</f>
        <v>0</v>
      </c>
      <c r="O23">
        <f>'REKAP EKSISTING'!M24</f>
        <v>0</v>
      </c>
      <c r="P23">
        <f>'REKAP EKSISTING'!O24</f>
        <v>0</v>
      </c>
      <c r="R23">
        <f t="shared" si="3"/>
        <v>34</v>
      </c>
      <c r="S23">
        <f t="shared" si="2"/>
        <v>0</v>
      </c>
      <c r="T23">
        <f t="shared" si="2"/>
        <v>0</v>
      </c>
      <c r="U23">
        <f t="shared" si="2"/>
        <v>0</v>
      </c>
      <c r="V23">
        <f t="shared" si="2"/>
        <v>0</v>
      </c>
      <c r="W23">
        <f t="shared" si="2"/>
        <v>0</v>
      </c>
      <c r="X23">
        <f t="shared" si="2"/>
        <v>0</v>
      </c>
    </row>
    <row r="24" spans="1:24" ht="18">
      <c r="A24" s="93">
        <v>6</v>
      </c>
      <c r="B24" s="94" t="s">
        <v>404</v>
      </c>
      <c r="C24" s="65">
        <v>26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>
        <f>'REKAP EKSISTING'!C25</f>
        <v>2</v>
      </c>
      <c r="K24">
        <f>'REKAP EKSISTING'!E25</f>
        <v>0</v>
      </c>
      <c r="L24">
        <f>'REKAP EKSISTING'!G25</f>
        <v>0</v>
      </c>
      <c r="M24">
        <f>'REKAP EKSISTING'!I25</f>
        <v>0</v>
      </c>
      <c r="N24">
        <f>'REKAP EKSISTING'!K25</f>
        <v>0</v>
      </c>
      <c r="O24">
        <f>'REKAP EKSISTING'!M25</f>
        <v>0</v>
      </c>
      <c r="P24">
        <f>'REKAP EKSISTING'!O25</f>
        <v>0</v>
      </c>
      <c r="R24">
        <f t="shared" si="3"/>
        <v>28</v>
      </c>
      <c r="S24">
        <f t="shared" si="2"/>
        <v>0</v>
      </c>
      <c r="T24">
        <f t="shared" si="2"/>
        <v>0</v>
      </c>
      <c r="U24">
        <f t="shared" si="2"/>
        <v>0</v>
      </c>
      <c r="V24">
        <f t="shared" si="2"/>
        <v>0</v>
      </c>
      <c r="W24">
        <f t="shared" si="2"/>
        <v>0</v>
      </c>
      <c r="X24">
        <f t="shared" si="2"/>
        <v>0</v>
      </c>
    </row>
    <row r="25" spans="1:24" ht="18">
      <c r="A25" s="93">
        <v>7</v>
      </c>
      <c r="B25" s="94" t="s">
        <v>405</v>
      </c>
      <c r="C25" s="65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>
        <f>'REKAP EKSISTING'!C26</f>
        <v>162</v>
      </c>
      <c r="K25">
        <f>'REKAP EKSISTING'!E26</f>
        <v>0</v>
      </c>
      <c r="L25">
        <f>'REKAP EKSISTING'!G26</f>
        <v>6</v>
      </c>
      <c r="M25">
        <f>'REKAP EKSISTING'!I26</f>
        <v>0</v>
      </c>
      <c r="N25">
        <f>'REKAP EKSISTING'!K26</f>
        <v>0</v>
      </c>
      <c r="O25">
        <f>'REKAP EKSISTING'!M26</f>
        <v>0</v>
      </c>
      <c r="P25">
        <f>'REKAP EKSISTING'!O26</f>
        <v>0</v>
      </c>
      <c r="R25">
        <f t="shared" si="3"/>
        <v>162</v>
      </c>
      <c r="S25">
        <f t="shared" si="2"/>
        <v>0</v>
      </c>
      <c r="T25">
        <f t="shared" si="2"/>
        <v>6</v>
      </c>
      <c r="U25">
        <f t="shared" si="2"/>
        <v>0</v>
      </c>
      <c r="V25">
        <f t="shared" si="2"/>
        <v>0</v>
      </c>
      <c r="W25">
        <f t="shared" si="2"/>
        <v>0</v>
      </c>
      <c r="X25">
        <f t="shared" si="2"/>
        <v>0</v>
      </c>
    </row>
    <row r="26" spans="1:24" ht="18">
      <c r="A26" s="93">
        <v>8</v>
      </c>
      <c r="B26" s="94" t="s">
        <v>406</v>
      </c>
      <c r="C26" s="65">
        <v>27</v>
      </c>
      <c r="D26" s="63">
        <v>0</v>
      </c>
      <c r="E26" s="63">
        <v>0</v>
      </c>
      <c r="F26" s="65">
        <v>3</v>
      </c>
      <c r="G26" s="63">
        <v>0</v>
      </c>
      <c r="H26" s="63">
        <v>0</v>
      </c>
      <c r="I26" s="63">
        <v>0</v>
      </c>
      <c r="J26">
        <f>'REKAP EKSISTING'!C27</f>
        <v>43</v>
      </c>
      <c r="K26">
        <f>'REKAP EKSISTING'!E27</f>
        <v>1</v>
      </c>
      <c r="L26">
        <f>'REKAP EKSISTING'!G27</f>
        <v>0</v>
      </c>
      <c r="M26">
        <f>'REKAP EKSISTING'!I27</f>
        <v>5</v>
      </c>
      <c r="N26">
        <f>'REKAP EKSISTING'!K27</f>
        <v>3</v>
      </c>
      <c r="O26">
        <f>'REKAP EKSISTING'!M27</f>
        <v>0</v>
      </c>
      <c r="P26">
        <f>'REKAP EKSISTING'!O27</f>
        <v>0</v>
      </c>
      <c r="R26">
        <f t="shared" si="3"/>
        <v>70</v>
      </c>
      <c r="S26">
        <f t="shared" si="2"/>
        <v>1</v>
      </c>
      <c r="T26">
        <f t="shared" si="2"/>
        <v>0</v>
      </c>
      <c r="U26">
        <f t="shared" si="2"/>
        <v>8</v>
      </c>
      <c r="V26">
        <f t="shared" si="2"/>
        <v>3</v>
      </c>
      <c r="W26">
        <f t="shared" si="2"/>
        <v>0</v>
      </c>
      <c r="X26">
        <f t="shared" si="2"/>
        <v>0</v>
      </c>
    </row>
    <row r="27" spans="1:24" ht="18">
      <c r="A27" s="93">
        <v>9</v>
      </c>
      <c r="B27" s="94" t="s">
        <v>407</v>
      </c>
      <c r="C27" s="65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>
        <f>'REKAP EKSISTING'!C28</f>
        <v>0</v>
      </c>
      <c r="K27">
        <f>'REKAP EKSISTING'!E28</f>
        <v>0</v>
      </c>
      <c r="L27">
        <f>'REKAP EKSISTING'!G28</f>
        <v>0</v>
      </c>
      <c r="M27">
        <f>'REKAP EKSISTING'!I28</f>
        <v>0</v>
      </c>
      <c r="N27">
        <f>'REKAP EKSISTING'!K28</f>
        <v>0</v>
      </c>
      <c r="O27">
        <f>'REKAP EKSISTING'!M28</f>
        <v>0</v>
      </c>
      <c r="P27">
        <f>'REKAP EKSISTING'!O28</f>
        <v>0</v>
      </c>
      <c r="R27">
        <f t="shared" si="3"/>
        <v>0</v>
      </c>
      <c r="S27">
        <f t="shared" si="2"/>
        <v>0</v>
      </c>
      <c r="T27">
        <f t="shared" si="2"/>
        <v>0</v>
      </c>
      <c r="U27">
        <f t="shared" si="2"/>
        <v>0</v>
      </c>
      <c r="V27">
        <f t="shared" si="2"/>
        <v>0</v>
      </c>
      <c r="W27">
        <f t="shared" si="2"/>
        <v>0</v>
      </c>
      <c r="X27">
        <f t="shared" si="2"/>
        <v>0</v>
      </c>
    </row>
    <row r="28" spans="1:24" ht="23.4">
      <c r="A28" s="136" t="s">
        <v>445</v>
      </c>
      <c r="B28" s="137"/>
      <c r="C28" s="137"/>
      <c r="D28" s="137"/>
      <c r="E28" s="137"/>
      <c r="F28" s="137"/>
      <c r="G28" s="137"/>
      <c r="H28" s="137"/>
      <c r="I28" s="137"/>
    </row>
    <row r="29" spans="1:24" ht="15.6">
      <c r="A29" s="95" t="s">
        <v>383</v>
      </c>
      <c r="B29" s="95" t="s">
        <v>384</v>
      </c>
      <c r="C29" s="83" t="s">
        <v>357</v>
      </c>
      <c r="D29" s="83" t="s">
        <v>358</v>
      </c>
      <c r="E29" s="83" t="s">
        <v>71</v>
      </c>
      <c r="F29" s="83" t="s">
        <v>359</v>
      </c>
      <c r="G29" s="84" t="s">
        <v>360</v>
      </c>
      <c r="H29" s="83" t="s">
        <v>95</v>
      </c>
      <c r="I29" s="83" t="s">
        <v>186</v>
      </c>
    </row>
    <row r="30" spans="1:24" ht="23.4">
      <c r="A30" s="138" t="s">
        <v>408</v>
      </c>
      <c r="B30" s="139"/>
      <c r="C30" s="139"/>
      <c r="D30" s="139"/>
      <c r="E30" s="139"/>
      <c r="F30" s="139"/>
      <c r="G30" s="139"/>
      <c r="H30" s="139"/>
      <c r="I30" s="140"/>
    </row>
    <row r="31" spans="1:24" ht="18">
      <c r="A31" s="93">
        <v>1</v>
      </c>
      <c r="B31" s="94" t="s">
        <v>409</v>
      </c>
      <c r="C31" s="97">
        <v>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>
        <f>'REKAP EKSISTING'!C33</f>
        <v>0</v>
      </c>
      <c r="K31">
        <f>'REKAP EKSISTING'!E33</f>
        <v>0</v>
      </c>
      <c r="L31">
        <f>'REKAP EKSISTING'!G33</f>
        <v>0</v>
      </c>
      <c r="M31">
        <f>'REKAP EKSISTING'!I33</f>
        <v>0</v>
      </c>
      <c r="N31">
        <f>'REKAP EKSISTING'!K33</f>
        <v>0</v>
      </c>
      <c r="O31">
        <f>'REKAP EKSISTING'!M33</f>
        <v>0</v>
      </c>
      <c r="P31">
        <f>'REKAP EKSISTING'!O33</f>
        <v>0</v>
      </c>
      <c r="R31">
        <f>J31+C31</f>
        <v>0</v>
      </c>
      <c r="S31">
        <f t="shared" ref="S31:X38" si="4">K31+D31</f>
        <v>0</v>
      </c>
      <c r="T31">
        <f t="shared" si="4"/>
        <v>0</v>
      </c>
      <c r="U31">
        <f t="shared" si="4"/>
        <v>0</v>
      </c>
      <c r="V31">
        <f t="shared" si="4"/>
        <v>0</v>
      </c>
      <c r="W31">
        <f t="shared" si="4"/>
        <v>0</v>
      </c>
      <c r="X31">
        <f t="shared" si="4"/>
        <v>0</v>
      </c>
    </row>
    <row r="32" spans="1:24" ht="18">
      <c r="A32" s="93">
        <v>2</v>
      </c>
      <c r="B32" s="94" t="s">
        <v>410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>
        <f>'REKAP EKSISTING'!C34</f>
        <v>0</v>
      </c>
      <c r="K32">
        <f>'REKAP EKSISTING'!E34</f>
        <v>0</v>
      </c>
      <c r="L32">
        <f>'REKAP EKSISTING'!G34</f>
        <v>0</v>
      </c>
      <c r="M32">
        <f>'REKAP EKSISTING'!I34</f>
        <v>0</v>
      </c>
      <c r="N32">
        <f>'REKAP EKSISTING'!K34</f>
        <v>0</v>
      </c>
      <c r="O32">
        <f>'REKAP EKSISTING'!M34</f>
        <v>0</v>
      </c>
      <c r="P32">
        <f>'REKAP EKSISTING'!O34</f>
        <v>0</v>
      </c>
      <c r="R32">
        <f t="shared" ref="R32:R38" si="5">J32+C32</f>
        <v>0</v>
      </c>
      <c r="S32">
        <f t="shared" si="4"/>
        <v>0</v>
      </c>
      <c r="T32">
        <f t="shared" si="4"/>
        <v>0</v>
      </c>
      <c r="U32">
        <f t="shared" si="4"/>
        <v>0</v>
      </c>
      <c r="V32">
        <f t="shared" si="4"/>
        <v>0</v>
      </c>
      <c r="W32">
        <f t="shared" si="4"/>
        <v>0</v>
      </c>
      <c r="X32">
        <f t="shared" si="4"/>
        <v>0</v>
      </c>
    </row>
    <row r="33" spans="1:24" ht="18">
      <c r="A33" s="93">
        <v>3</v>
      </c>
      <c r="B33" s="94" t="s">
        <v>411</v>
      </c>
      <c r="C33" s="65">
        <v>6</v>
      </c>
      <c r="D33" s="97">
        <v>0</v>
      </c>
      <c r="E33" s="97">
        <v>0</v>
      </c>
      <c r="F33" s="65">
        <v>1</v>
      </c>
      <c r="G33" s="97">
        <v>0</v>
      </c>
      <c r="H33" s="65">
        <v>0</v>
      </c>
      <c r="I33" s="97">
        <v>0</v>
      </c>
      <c r="J33">
        <f>'REKAP EKSISTING'!C35</f>
        <v>15</v>
      </c>
      <c r="K33">
        <f>'REKAP EKSISTING'!E35</f>
        <v>2</v>
      </c>
      <c r="L33">
        <f>'REKAP EKSISTING'!G35</f>
        <v>2</v>
      </c>
      <c r="M33">
        <f>'REKAP EKSISTING'!I35</f>
        <v>0</v>
      </c>
      <c r="N33">
        <f>'REKAP EKSISTING'!K35</f>
        <v>0</v>
      </c>
      <c r="O33">
        <f>'REKAP EKSISTING'!M35</f>
        <v>0</v>
      </c>
      <c r="P33">
        <f>'REKAP EKSISTING'!O35</f>
        <v>0</v>
      </c>
      <c r="R33">
        <f t="shared" si="5"/>
        <v>21</v>
      </c>
      <c r="S33">
        <f t="shared" si="4"/>
        <v>2</v>
      </c>
      <c r="T33">
        <f t="shared" si="4"/>
        <v>2</v>
      </c>
      <c r="U33">
        <f t="shared" si="4"/>
        <v>1</v>
      </c>
      <c r="V33">
        <f t="shared" si="4"/>
        <v>0</v>
      </c>
      <c r="W33">
        <f t="shared" si="4"/>
        <v>0</v>
      </c>
      <c r="X33">
        <f t="shared" si="4"/>
        <v>0</v>
      </c>
    </row>
    <row r="34" spans="1:24" ht="18">
      <c r="A34" s="93">
        <v>4</v>
      </c>
      <c r="B34" s="94" t="s">
        <v>412</v>
      </c>
      <c r="C34" s="65">
        <v>19</v>
      </c>
      <c r="D34" s="97">
        <v>0</v>
      </c>
      <c r="E34" s="97">
        <v>0</v>
      </c>
      <c r="F34" s="65">
        <v>2</v>
      </c>
      <c r="G34" s="97">
        <v>0</v>
      </c>
      <c r="H34" s="65">
        <v>1</v>
      </c>
      <c r="I34" s="97">
        <v>0</v>
      </c>
      <c r="J34">
        <f>'REKAP EKSISTING'!C36</f>
        <v>2</v>
      </c>
      <c r="K34">
        <f>'REKAP EKSISTING'!E36</f>
        <v>3</v>
      </c>
      <c r="L34">
        <f>'REKAP EKSISTING'!G36</f>
        <v>6</v>
      </c>
      <c r="M34">
        <f>'REKAP EKSISTING'!I36</f>
        <v>0</v>
      </c>
      <c r="N34">
        <f>'REKAP EKSISTING'!K36</f>
        <v>0</v>
      </c>
      <c r="O34">
        <f>'REKAP EKSISTING'!M36</f>
        <v>0</v>
      </c>
      <c r="P34">
        <f>'REKAP EKSISTING'!O36</f>
        <v>0</v>
      </c>
      <c r="R34">
        <f t="shared" si="5"/>
        <v>21</v>
      </c>
      <c r="S34">
        <f t="shared" si="4"/>
        <v>3</v>
      </c>
      <c r="T34">
        <f t="shared" si="4"/>
        <v>6</v>
      </c>
      <c r="U34">
        <f t="shared" si="4"/>
        <v>2</v>
      </c>
      <c r="V34">
        <f t="shared" si="4"/>
        <v>0</v>
      </c>
      <c r="W34">
        <f t="shared" si="4"/>
        <v>1</v>
      </c>
      <c r="X34">
        <f t="shared" si="4"/>
        <v>0</v>
      </c>
    </row>
    <row r="35" spans="1:24" ht="18">
      <c r="A35" s="93">
        <v>5</v>
      </c>
      <c r="B35" s="94" t="s">
        <v>413</v>
      </c>
      <c r="C35" s="65">
        <v>60</v>
      </c>
      <c r="D35" s="97">
        <v>0</v>
      </c>
      <c r="E35" s="97">
        <v>0</v>
      </c>
      <c r="F35" s="65">
        <v>0</v>
      </c>
      <c r="G35" s="97">
        <v>0</v>
      </c>
      <c r="H35" s="65">
        <v>1</v>
      </c>
      <c r="I35" s="97">
        <v>0</v>
      </c>
      <c r="J35">
        <f>'REKAP EKSISTING'!C37</f>
        <v>10</v>
      </c>
      <c r="K35">
        <f>'REKAP EKSISTING'!E37</f>
        <v>0</v>
      </c>
      <c r="L35">
        <f>'REKAP EKSISTING'!G37</f>
        <v>2</v>
      </c>
      <c r="M35">
        <f>'REKAP EKSISTING'!I37</f>
        <v>0</v>
      </c>
      <c r="N35">
        <f>'REKAP EKSISTING'!K37</f>
        <v>0</v>
      </c>
      <c r="O35">
        <f>'REKAP EKSISTING'!M37</f>
        <v>0</v>
      </c>
      <c r="P35">
        <f>'REKAP EKSISTING'!O37</f>
        <v>0</v>
      </c>
      <c r="R35">
        <f t="shared" si="5"/>
        <v>70</v>
      </c>
      <c r="S35">
        <f t="shared" si="4"/>
        <v>0</v>
      </c>
      <c r="T35">
        <f t="shared" si="4"/>
        <v>2</v>
      </c>
      <c r="U35">
        <f t="shared" si="4"/>
        <v>0</v>
      </c>
      <c r="V35">
        <f t="shared" si="4"/>
        <v>0</v>
      </c>
      <c r="W35">
        <f t="shared" si="4"/>
        <v>1</v>
      </c>
      <c r="X35">
        <f t="shared" si="4"/>
        <v>0</v>
      </c>
    </row>
    <row r="36" spans="1:24" ht="18">
      <c r="A36" s="93">
        <v>6</v>
      </c>
      <c r="B36" s="94" t="s">
        <v>414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>
        <f>'REKAP EKSISTING'!C38</f>
        <v>0</v>
      </c>
      <c r="K36">
        <f>'REKAP EKSISTING'!E38</f>
        <v>0</v>
      </c>
      <c r="L36">
        <f>'REKAP EKSISTING'!G38</f>
        <v>0</v>
      </c>
      <c r="M36">
        <f>'REKAP EKSISTING'!I38</f>
        <v>0</v>
      </c>
      <c r="N36">
        <f>'REKAP EKSISTING'!K38</f>
        <v>0</v>
      </c>
      <c r="O36">
        <f>'REKAP EKSISTING'!M38</f>
        <v>0</v>
      </c>
      <c r="P36">
        <f>'REKAP EKSISTING'!O38</f>
        <v>0</v>
      </c>
      <c r="R36">
        <f t="shared" si="5"/>
        <v>0</v>
      </c>
      <c r="S36">
        <f t="shared" si="4"/>
        <v>0</v>
      </c>
      <c r="T36">
        <f t="shared" si="4"/>
        <v>0</v>
      </c>
      <c r="U36">
        <f t="shared" si="4"/>
        <v>0</v>
      </c>
      <c r="V36">
        <f t="shared" si="4"/>
        <v>0</v>
      </c>
      <c r="W36">
        <f t="shared" si="4"/>
        <v>0</v>
      </c>
      <c r="X36">
        <f t="shared" si="4"/>
        <v>0</v>
      </c>
    </row>
    <row r="37" spans="1:24" ht="18">
      <c r="A37" s="93">
        <v>7</v>
      </c>
      <c r="B37" s="94" t="s">
        <v>415</v>
      </c>
      <c r="C37" s="97">
        <v>0</v>
      </c>
      <c r="D37" s="97">
        <v>0</v>
      </c>
      <c r="E37" s="97">
        <v>0</v>
      </c>
      <c r="F37" s="97">
        <v>0</v>
      </c>
      <c r="G37" s="97">
        <v>0</v>
      </c>
      <c r="H37" s="97">
        <v>0</v>
      </c>
      <c r="I37" s="97">
        <v>0</v>
      </c>
      <c r="J37">
        <f>'REKAP EKSISTING'!C39</f>
        <v>0</v>
      </c>
      <c r="K37">
        <f>'REKAP EKSISTING'!E39</f>
        <v>0</v>
      </c>
      <c r="L37">
        <f>'REKAP EKSISTING'!G39</f>
        <v>0</v>
      </c>
      <c r="M37">
        <f>'REKAP EKSISTING'!I39</f>
        <v>0</v>
      </c>
      <c r="N37">
        <f>'REKAP EKSISTING'!K39</f>
        <v>0</v>
      </c>
      <c r="O37">
        <f>'REKAP EKSISTING'!M39</f>
        <v>0</v>
      </c>
      <c r="P37">
        <f>'REKAP EKSISTING'!O39</f>
        <v>0</v>
      </c>
      <c r="R37">
        <f t="shared" si="5"/>
        <v>0</v>
      </c>
      <c r="S37">
        <f t="shared" si="4"/>
        <v>0</v>
      </c>
      <c r="T37">
        <f t="shared" si="4"/>
        <v>0</v>
      </c>
      <c r="U37">
        <f t="shared" si="4"/>
        <v>0</v>
      </c>
      <c r="V37">
        <f t="shared" si="4"/>
        <v>0</v>
      </c>
      <c r="W37">
        <f t="shared" si="4"/>
        <v>0</v>
      </c>
      <c r="X37">
        <f t="shared" si="4"/>
        <v>0</v>
      </c>
    </row>
    <row r="38" spans="1:24" ht="18">
      <c r="A38" s="93">
        <v>8</v>
      </c>
      <c r="B38" s="94" t="s">
        <v>416</v>
      </c>
      <c r="C38" s="97">
        <v>0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>
        <f>'REKAP EKSISTING'!C40</f>
        <v>0</v>
      </c>
      <c r="K38">
        <f>'REKAP EKSISTING'!E40</f>
        <v>0</v>
      </c>
      <c r="L38">
        <f>'REKAP EKSISTING'!G40</f>
        <v>0</v>
      </c>
      <c r="M38">
        <f>'REKAP EKSISTING'!I40</f>
        <v>0</v>
      </c>
      <c r="N38">
        <f>'REKAP EKSISTING'!K40</f>
        <v>0</v>
      </c>
      <c r="O38">
        <f>'REKAP EKSISTING'!M40</f>
        <v>0</v>
      </c>
      <c r="P38">
        <f>'REKAP EKSISTING'!O40</f>
        <v>0</v>
      </c>
      <c r="R38">
        <f t="shared" si="5"/>
        <v>0</v>
      </c>
      <c r="S38">
        <f t="shared" si="4"/>
        <v>0</v>
      </c>
      <c r="T38">
        <f t="shared" si="4"/>
        <v>0</v>
      </c>
      <c r="U38">
        <f t="shared" si="4"/>
        <v>0</v>
      </c>
      <c r="V38">
        <f t="shared" si="4"/>
        <v>0</v>
      </c>
      <c r="W38">
        <f t="shared" si="4"/>
        <v>0</v>
      </c>
      <c r="X38">
        <f t="shared" si="4"/>
        <v>0</v>
      </c>
    </row>
    <row r="39" spans="1:24" ht="23.4">
      <c r="A39" s="136" t="s">
        <v>445</v>
      </c>
      <c r="B39" s="137"/>
      <c r="C39" s="137"/>
      <c r="D39" s="137"/>
      <c r="E39" s="137"/>
      <c r="F39" s="137"/>
      <c r="G39" s="137"/>
      <c r="H39" s="137"/>
      <c r="I39" s="137"/>
    </row>
    <row r="40" spans="1:24" ht="15.6">
      <c r="A40" s="95" t="s">
        <v>383</v>
      </c>
      <c r="B40" s="95" t="s">
        <v>384</v>
      </c>
      <c r="C40" s="83" t="s">
        <v>357</v>
      </c>
      <c r="D40" s="83" t="s">
        <v>358</v>
      </c>
      <c r="E40" s="83" t="s">
        <v>71</v>
      </c>
      <c r="F40" s="83" t="s">
        <v>359</v>
      </c>
      <c r="G40" s="84" t="s">
        <v>360</v>
      </c>
      <c r="H40" s="83" t="s">
        <v>95</v>
      </c>
      <c r="I40" s="83" t="s">
        <v>186</v>
      </c>
    </row>
    <row r="41" spans="1:24" ht="23.4">
      <c r="A41" s="138" t="s">
        <v>417</v>
      </c>
      <c r="B41" s="139"/>
      <c r="C41" s="139"/>
      <c r="D41" s="139"/>
      <c r="E41" s="139"/>
      <c r="F41" s="139"/>
      <c r="G41" s="139"/>
      <c r="H41" s="139"/>
      <c r="I41" s="140"/>
    </row>
    <row r="42" spans="1:24" ht="18">
      <c r="A42" s="93">
        <v>1</v>
      </c>
      <c r="B42" s="94" t="s">
        <v>418</v>
      </c>
      <c r="C42" s="97" t="s">
        <v>42</v>
      </c>
      <c r="D42" s="97" t="s">
        <v>42</v>
      </c>
      <c r="E42" s="97" t="s">
        <v>42</v>
      </c>
      <c r="F42" s="97" t="s">
        <v>42</v>
      </c>
      <c r="G42" s="97" t="s">
        <v>42</v>
      </c>
      <c r="H42" s="97" t="s">
        <v>42</v>
      </c>
      <c r="I42" s="97" t="s">
        <v>42</v>
      </c>
    </row>
    <row r="43" spans="1:24" ht="18">
      <c r="A43" s="93">
        <v>2</v>
      </c>
      <c r="B43" s="94" t="s">
        <v>419</v>
      </c>
      <c r="C43" s="97" t="s">
        <v>42</v>
      </c>
      <c r="D43" s="97" t="s">
        <v>42</v>
      </c>
      <c r="E43" s="97" t="s">
        <v>42</v>
      </c>
      <c r="F43" s="97" t="s">
        <v>42</v>
      </c>
      <c r="G43" s="97" t="s">
        <v>42</v>
      </c>
      <c r="H43" s="97" t="s">
        <v>42</v>
      </c>
      <c r="I43" s="97" t="s">
        <v>42</v>
      </c>
    </row>
    <row r="44" spans="1:24" ht="18">
      <c r="A44" s="93">
        <v>3</v>
      </c>
      <c r="B44" s="94" t="s">
        <v>420</v>
      </c>
      <c r="C44" s="97" t="s">
        <v>42</v>
      </c>
      <c r="D44" s="97" t="s">
        <v>42</v>
      </c>
      <c r="E44" s="97" t="s">
        <v>42</v>
      </c>
      <c r="F44" s="97" t="s">
        <v>42</v>
      </c>
      <c r="G44" s="97" t="s">
        <v>42</v>
      </c>
      <c r="H44" s="97" t="s">
        <v>42</v>
      </c>
      <c r="I44" s="97" t="s">
        <v>42</v>
      </c>
    </row>
    <row r="45" spans="1:24" ht="18">
      <c r="A45" s="93">
        <v>4</v>
      </c>
      <c r="B45" s="94" t="s">
        <v>421</v>
      </c>
      <c r="C45" s="97" t="s">
        <v>42</v>
      </c>
      <c r="D45" s="97" t="s">
        <v>42</v>
      </c>
      <c r="E45" s="97" t="s">
        <v>42</v>
      </c>
      <c r="F45" s="97" t="s">
        <v>42</v>
      </c>
      <c r="G45" s="97" t="s">
        <v>42</v>
      </c>
      <c r="H45" s="97" t="s">
        <v>42</v>
      </c>
      <c r="I45" s="97" t="s">
        <v>42</v>
      </c>
    </row>
    <row r="46" spans="1:24" ht="18">
      <c r="A46" s="93">
        <v>5</v>
      </c>
      <c r="B46" s="94" t="s">
        <v>422</v>
      </c>
      <c r="C46" s="97" t="s">
        <v>42</v>
      </c>
      <c r="D46" s="97" t="s">
        <v>42</v>
      </c>
      <c r="E46" s="97" t="s">
        <v>42</v>
      </c>
      <c r="F46" s="97" t="s">
        <v>42</v>
      </c>
      <c r="G46" s="97" t="s">
        <v>42</v>
      </c>
      <c r="H46" s="97" t="s">
        <v>42</v>
      </c>
      <c r="I46" s="97" t="s">
        <v>42</v>
      </c>
    </row>
    <row r="47" spans="1:24" ht="18">
      <c r="A47" s="93">
        <v>6</v>
      </c>
      <c r="B47" s="94" t="s">
        <v>423</v>
      </c>
      <c r="C47" s="97" t="s">
        <v>42</v>
      </c>
      <c r="D47" s="97" t="s">
        <v>42</v>
      </c>
      <c r="E47" s="97" t="s">
        <v>42</v>
      </c>
      <c r="F47" s="97" t="s">
        <v>42</v>
      </c>
      <c r="G47" s="97" t="s">
        <v>42</v>
      </c>
      <c r="H47" s="97" t="s">
        <v>42</v>
      </c>
      <c r="I47" s="97" t="s">
        <v>42</v>
      </c>
    </row>
    <row r="48" spans="1:24" ht="23.4">
      <c r="A48" s="136" t="s">
        <v>445</v>
      </c>
      <c r="B48" s="137"/>
      <c r="C48" s="137"/>
      <c r="D48" s="137"/>
      <c r="E48" s="137"/>
      <c r="F48" s="137"/>
      <c r="G48" s="137"/>
      <c r="H48" s="137"/>
      <c r="I48" s="137"/>
    </row>
    <row r="49" spans="1:24" ht="15.6">
      <c r="A49" s="95" t="s">
        <v>383</v>
      </c>
      <c r="B49" s="95" t="s">
        <v>384</v>
      </c>
      <c r="C49" s="83" t="s">
        <v>357</v>
      </c>
      <c r="D49" s="83" t="s">
        <v>358</v>
      </c>
      <c r="E49" s="83" t="s">
        <v>71</v>
      </c>
      <c r="F49" s="83" t="s">
        <v>359</v>
      </c>
      <c r="G49" s="84" t="s">
        <v>360</v>
      </c>
      <c r="H49" s="83" t="s">
        <v>95</v>
      </c>
      <c r="I49" s="83" t="s">
        <v>186</v>
      </c>
    </row>
    <row r="50" spans="1:24" ht="23.4">
      <c r="A50" s="138" t="s">
        <v>424</v>
      </c>
      <c r="B50" s="139"/>
      <c r="C50" s="139"/>
      <c r="D50" s="139"/>
      <c r="E50" s="139"/>
      <c r="F50" s="139"/>
      <c r="G50" s="139"/>
      <c r="H50" s="139"/>
      <c r="I50" s="140"/>
    </row>
    <row r="51" spans="1:24" ht="18">
      <c r="A51" s="93">
        <v>1</v>
      </c>
      <c r="B51" s="94" t="s">
        <v>425</v>
      </c>
      <c r="C51" s="97" t="s">
        <v>42</v>
      </c>
      <c r="D51" s="97" t="s">
        <v>42</v>
      </c>
      <c r="E51" s="97" t="s">
        <v>42</v>
      </c>
      <c r="F51" s="97" t="s">
        <v>42</v>
      </c>
      <c r="G51" s="97" t="s">
        <v>42</v>
      </c>
      <c r="H51" s="97" t="s">
        <v>42</v>
      </c>
      <c r="I51" s="97" t="s">
        <v>42</v>
      </c>
    </row>
    <row r="52" spans="1:24" ht="18">
      <c r="A52" s="93">
        <v>2</v>
      </c>
      <c r="B52" s="94" t="s">
        <v>426</v>
      </c>
      <c r="C52" s="97" t="s">
        <v>42</v>
      </c>
      <c r="D52" s="97" t="s">
        <v>42</v>
      </c>
      <c r="E52" s="97" t="s">
        <v>42</v>
      </c>
      <c r="F52" s="97" t="s">
        <v>42</v>
      </c>
      <c r="G52" s="97" t="s">
        <v>42</v>
      </c>
      <c r="H52" s="97" t="s">
        <v>42</v>
      </c>
      <c r="I52" s="97" t="s">
        <v>42</v>
      </c>
    </row>
    <row r="53" spans="1:24" ht="23.4">
      <c r="A53" s="136" t="s">
        <v>445</v>
      </c>
      <c r="B53" s="137"/>
      <c r="C53" s="137"/>
      <c r="D53" s="137"/>
      <c r="E53" s="137"/>
      <c r="F53" s="137"/>
      <c r="G53" s="137"/>
      <c r="H53" s="137"/>
      <c r="I53" s="137"/>
    </row>
    <row r="54" spans="1:24" ht="15.6">
      <c r="A54" s="95" t="s">
        <v>383</v>
      </c>
      <c r="B54" s="95" t="s">
        <v>384</v>
      </c>
      <c r="C54" s="83" t="s">
        <v>357</v>
      </c>
      <c r="D54" s="83" t="s">
        <v>358</v>
      </c>
      <c r="E54" s="83" t="s">
        <v>71</v>
      </c>
      <c r="F54" s="83" t="s">
        <v>359</v>
      </c>
      <c r="G54" s="84" t="s">
        <v>360</v>
      </c>
      <c r="H54" s="83" t="s">
        <v>95</v>
      </c>
      <c r="I54" s="83" t="s">
        <v>186</v>
      </c>
    </row>
    <row r="55" spans="1:24" ht="23.4">
      <c r="A55" s="138" t="s">
        <v>447</v>
      </c>
      <c r="B55" s="139"/>
      <c r="C55" s="139"/>
      <c r="D55" s="139"/>
      <c r="E55" s="139"/>
      <c r="F55" s="139"/>
      <c r="G55" s="139"/>
      <c r="H55" s="139"/>
      <c r="I55" s="140"/>
    </row>
    <row r="56" spans="1:24" ht="18">
      <c r="A56" s="93">
        <v>1</v>
      </c>
      <c r="B56" s="94" t="s">
        <v>427</v>
      </c>
      <c r="C56" s="65">
        <v>1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>
        <f>'REKAP EKSISTING'!C61</f>
        <v>2</v>
      </c>
      <c r="K56">
        <f>'REKAP EKSISTING'!E61</f>
        <v>0</v>
      </c>
      <c r="L56">
        <f>'REKAP EKSISTING'!G61</f>
        <v>0</v>
      </c>
      <c r="M56">
        <f>'REKAP EKSISTING'!I61</f>
        <v>0</v>
      </c>
      <c r="N56">
        <f>'REKAP EKSISTING'!K61</f>
        <v>0</v>
      </c>
      <c r="O56">
        <f>'REKAP EKSISTING'!M61</f>
        <v>0</v>
      </c>
      <c r="P56">
        <f>'REKAP EKSISTING'!O61</f>
        <v>0</v>
      </c>
      <c r="R56">
        <f>J56+C56</f>
        <v>3</v>
      </c>
      <c r="S56">
        <f t="shared" ref="S56:X71" si="6">K56+D56</f>
        <v>0</v>
      </c>
      <c r="T56">
        <f t="shared" si="6"/>
        <v>0</v>
      </c>
      <c r="U56">
        <f t="shared" si="6"/>
        <v>0</v>
      </c>
      <c r="V56">
        <f t="shared" si="6"/>
        <v>0</v>
      </c>
      <c r="W56">
        <f t="shared" si="6"/>
        <v>0</v>
      </c>
      <c r="X56">
        <f t="shared" si="6"/>
        <v>0</v>
      </c>
    </row>
    <row r="57" spans="1:24" ht="18">
      <c r="A57" s="93">
        <v>2</v>
      </c>
      <c r="B57" s="94" t="s">
        <v>428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>
        <f>'REKAP EKSISTING'!C62</f>
        <v>0</v>
      </c>
      <c r="K57">
        <f>'REKAP EKSISTING'!E62</f>
        <v>0</v>
      </c>
      <c r="L57">
        <f>'REKAP EKSISTING'!G62</f>
        <v>0</v>
      </c>
      <c r="M57">
        <f>'REKAP EKSISTING'!I62</f>
        <v>0</v>
      </c>
      <c r="N57">
        <f>'REKAP EKSISTING'!K62</f>
        <v>0</v>
      </c>
      <c r="O57">
        <f>'REKAP EKSISTING'!M62</f>
        <v>0</v>
      </c>
      <c r="P57">
        <f>'REKAP EKSISTING'!O62</f>
        <v>0</v>
      </c>
      <c r="R57">
        <f t="shared" ref="R57:R74" si="7">J57+C57</f>
        <v>0</v>
      </c>
      <c r="S57">
        <f t="shared" si="6"/>
        <v>0</v>
      </c>
      <c r="T57">
        <f t="shared" si="6"/>
        <v>0</v>
      </c>
      <c r="U57">
        <f t="shared" si="6"/>
        <v>0</v>
      </c>
      <c r="V57">
        <f t="shared" si="6"/>
        <v>0</v>
      </c>
      <c r="W57">
        <f t="shared" si="6"/>
        <v>0</v>
      </c>
      <c r="X57">
        <f t="shared" si="6"/>
        <v>0</v>
      </c>
    </row>
    <row r="58" spans="1:24" ht="18">
      <c r="A58" s="93">
        <v>3</v>
      </c>
      <c r="B58" s="94" t="s">
        <v>429</v>
      </c>
      <c r="C58" s="65">
        <v>12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>
        <v>0</v>
      </c>
      <c r="J58">
        <f>'REKAP EKSISTING'!C63</f>
        <v>32</v>
      </c>
      <c r="K58">
        <f>'REKAP EKSISTING'!E63</f>
        <v>1</v>
      </c>
      <c r="L58">
        <f>'REKAP EKSISTING'!G63</f>
        <v>0</v>
      </c>
      <c r="M58">
        <f>'REKAP EKSISTING'!I63</f>
        <v>0</v>
      </c>
      <c r="N58">
        <f>'REKAP EKSISTING'!K63</f>
        <v>0</v>
      </c>
      <c r="O58">
        <f>'REKAP EKSISTING'!M63</f>
        <v>0</v>
      </c>
      <c r="P58">
        <f>'REKAP EKSISTING'!O63</f>
        <v>0</v>
      </c>
      <c r="R58">
        <f t="shared" si="7"/>
        <v>44</v>
      </c>
      <c r="S58">
        <f t="shared" si="6"/>
        <v>1</v>
      </c>
      <c r="T58">
        <f t="shared" si="6"/>
        <v>0</v>
      </c>
      <c r="U58">
        <f t="shared" si="6"/>
        <v>0</v>
      </c>
      <c r="V58">
        <f t="shared" si="6"/>
        <v>0</v>
      </c>
      <c r="W58">
        <f t="shared" si="6"/>
        <v>0</v>
      </c>
      <c r="X58">
        <f t="shared" si="6"/>
        <v>0</v>
      </c>
    </row>
    <row r="59" spans="1:24" ht="18">
      <c r="A59" s="93">
        <v>4</v>
      </c>
      <c r="B59" s="94" t="s">
        <v>430</v>
      </c>
      <c r="C59" s="65">
        <v>4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>
        <f>'REKAP EKSISTING'!C64</f>
        <v>13</v>
      </c>
      <c r="K59">
        <f>'REKAP EKSISTING'!E64</f>
        <v>1</v>
      </c>
      <c r="L59">
        <f>'REKAP EKSISTING'!G64</f>
        <v>0</v>
      </c>
      <c r="M59">
        <f>'REKAP EKSISTING'!I64</f>
        <v>1</v>
      </c>
      <c r="N59">
        <f>'REKAP EKSISTING'!K64</f>
        <v>0</v>
      </c>
      <c r="O59">
        <f>'REKAP EKSISTING'!M64</f>
        <v>0</v>
      </c>
      <c r="P59">
        <f>'REKAP EKSISTING'!O64</f>
        <v>0</v>
      </c>
      <c r="R59">
        <f t="shared" si="7"/>
        <v>17</v>
      </c>
      <c r="S59">
        <f t="shared" si="6"/>
        <v>1</v>
      </c>
      <c r="T59">
        <f t="shared" si="6"/>
        <v>0</v>
      </c>
      <c r="U59">
        <f t="shared" si="6"/>
        <v>1</v>
      </c>
      <c r="V59">
        <f t="shared" si="6"/>
        <v>0</v>
      </c>
      <c r="W59">
        <f t="shared" si="6"/>
        <v>0</v>
      </c>
      <c r="X59">
        <f t="shared" si="6"/>
        <v>0</v>
      </c>
    </row>
    <row r="60" spans="1:24" ht="18">
      <c r="A60" s="93">
        <v>5</v>
      </c>
      <c r="B60" s="94" t="s">
        <v>431</v>
      </c>
      <c r="C60" s="65">
        <v>1</v>
      </c>
      <c r="D60" s="102">
        <v>0</v>
      </c>
      <c r="E60" s="102">
        <v>0</v>
      </c>
      <c r="F60" s="65">
        <v>2</v>
      </c>
      <c r="G60" s="102">
        <v>0</v>
      </c>
      <c r="H60" s="102">
        <v>0</v>
      </c>
      <c r="I60" s="102">
        <v>0</v>
      </c>
      <c r="J60">
        <f>'REKAP EKSISTING'!C65</f>
        <v>22</v>
      </c>
      <c r="K60">
        <f>'REKAP EKSISTING'!E65</f>
        <v>1</v>
      </c>
      <c r="L60">
        <f>'REKAP EKSISTING'!G65</f>
        <v>0</v>
      </c>
      <c r="M60">
        <f>'REKAP EKSISTING'!I65</f>
        <v>1</v>
      </c>
      <c r="N60">
        <f>'REKAP EKSISTING'!K65</f>
        <v>1</v>
      </c>
      <c r="O60">
        <f>'REKAP EKSISTING'!M65</f>
        <v>0</v>
      </c>
      <c r="P60">
        <f>'REKAP EKSISTING'!O65</f>
        <v>0</v>
      </c>
      <c r="R60">
        <f t="shared" si="7"/>
        <v>23</v>
      </c>
      <c r="S60">
        <f t="shared" si="6"/>
        <v>1</v>
      </c>
      <c r="T60">
        <f t="shared" si="6"/>
        <v>0</v>
      </c>
      <c r="U60">
        <f t="shared" si="6"/>
        <v>3</v>
      </c>
      <c r="V60">
        <f t="shared" si="6"/>
        <v>1</v>
      </c>
      <c r="W60">
        <f t="shared" si="6"/>
        <v>0</v>
      </c>
      <c r="X60">
        <f t="shared" si="6"/>
        <v>0</v>
      </c>
    </row>
    <row r="61" spans="1:24" ht="18">
      <c r="A61" s="93">
        <v>6</v>
      </c>
      <c r="B61" s="94" t="s">
        <v>432</v>
      </c>
      <c r="C61" s="65">
        <v>16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>
        <f>'REKAP EKSISTING'!C66</f>
        <v>22</v>
      </c>
      <c r="K61">
        <f>'REKAP EKSISTING'!E66</f>
        <v>0</v>
      </c>
      <c r="L61">
        <f>'REKAP EKSISTING'!G66</f>
        <v>0</v>
      </c>
      <c r="M61">
        <f>'REKAP EKSISTING'!I66</f>
        <v>0</v>
      </c>
      <c r="N61">
        <f>'REKAP EKSISTING'!K66</f>
        <v>0</v>
      </c>
      <c r="O61">
        <f>'REKAP EKSISTING'!M66</f>
        <v>0</v>
      </c>
      <c r="P61">
        <f>'REKAP EKSISTING'!O66</f>
        <v>3</v>
      </c>
      <c r="R61">
        <f t="shared" si="7"/>
        <v>38</v>
      </c>
      <c r="S61">
        <f t="shared" si="6"/>
        <v>0</v>
      </c>
      <c r="T61">
        <f t="shared" si="6"/>
        <v>0</v>
      </c>
      <c r="U61">
        <f t="shared" si="6"/>
        <v>0</v>
      </c>
      <c r="V61">
        <f t="shared" si="6"/>
        <v>0</v>
      </c>
      <c r="W61">
        <f t="shared" si="6"/>
        <v>0</v>
      </c>
      <c r="X61">
        <f t="shared" si="6"/>
        <v>3</v>
      </c>
    </row>
    <row r="62" spans="1:24" ht="18">
      <c r="A62" s="93">
        <v>7</v>
      </c>
      <c r="B62" s="94" t="s">
        <v>433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>
        <f>'REKAP EKSISTING'!C67</f>
        <v>44</v>
      </c>
      <c r="K62">
        <f>'REKAP EKSISTING'!E67</f>
        <v>0</v>
      </c>
      <c r="L62">
        <f>'REKAP EKSISTING'!G67</f>
        <v>2</v>
      </c>
      <c r="M62">
        <f>'REKAP EKSISTING'!I67</f>
        <v>4</v>
      </c>
      <c r="N62">
        <f>'REKAP EKSISTING'!K67</f>
        <v>3</v>
      </c>
      <c r="O62">
        <f>'REKAP EKSISTING'!M67</f>
        <v>1</v>
      </c>
      <c r="P62">
        <f>'REKAP EKSISTING'!O67</f>
        <v>2</v>
      </c>
      <c r="R62">
        <f t="shared" si="7"/>
        <v>44</v>
      </c>
      <c r="S62">
        <f t="shared" si="6"/>
        <v>0</v>
      </c>
      <c r="T62">
        <f t="shared" si="6"/>
        <v>2</v>
      </c>
      <c r="U62">
        <f t="shared" si="6"/>
        <v>4</v>
      </c>
      <c r="V62">
        <f t="shared" si="6"/>
        <v>3</v>
      </c>
      <c r="W62">
        <f t="shared" si="6"/>
        <v>1</v>
      </c>
      <c r="X62">
        <f t="shared" si="6"/>
        <v>2</v>
      </c>
    </row>
    <row r="63" spans="1:24" ht="18">
      <c r="A63" s="93">
        <v>8</v>
      </c>
      <c r="B63" s="94" t="s">
        <v>434</v>
      </c>
      <c r="C63" s="65">
        <v>9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>
        <f>'REKAP EKSISTING'!C68</f>
        <v>71</v>
      </c>
      <c r="K63">
        <f>'REKAP EKSISTING'!E68</f>
        <v>2</v>
      </c>
      <c r="L63">
        <f>'REKAP EKSISTING'!G68</f>
        <v>0</v>
      </c>
      <c r="M63">
        <f>'REKAP EKSISTING'!I68</f>
        <v>0</v>
      </c>
      <c r="N63">
        <f>'REKAP EKSISTING'!K68</f>
        <v>0</v>
      </c>
      <c r="O63">
        <f>'REKAP EKSISTING'!M68</f>
        <v>0</v>
      </c>
      <c r="P63">
        <f>'REKAP EKSISTING'!O68</f>
        <v>0</v>
      </c>
      <c r="R63">
        <f t="shared" si="7"/>
        <v>80</v>
      </c>
      <c r="S63">
        <f t="shared" si="6"/>
        <v>2</v>
      </c>
      <c r="T63">
        <f t="shared" si="6"/>
        <v>0</v>
      </c>
      <c r="U63">
        <f t="shared" si="6"/>
        <v>0</v>
      </c>
      <c r="V63">
        <f t="shared" si="6"/>
        <v>0</v>
      </c>
      <c r="W63">
        <f t="shared" si="6"/>
        <v>0</v>
      </c>
      <c r="X63">
        <f t="shared" si="6"/>
        <v>0</v>
      </c>
    </row>
    <row r="64" spans="1:24" ht="18">
      <c r="A64" s="93">
        <v>9</v>
      </c>
      <c r="B64" s="94" t="s">
        <v>435</v>
      </c>
      <c r="C64" s="65">
        <v>5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>
        <f>'REKAP EKSISTING'!C69</f>
        <v>16</v>
      </c>
      <c r="K64">
        <f>'REKAP EKSISTING'!E69</f>
        <v>0</v>
      </c>
      <c r="L64">
        <f>'REKAP EKSISTING'!G69</f>
        <v>2</v>
      </c>
      <c r="M64">
        <f>'REKAP EKSISTING'!I69</f>
        <v>1</v>
      </c>
      <c r="N64">
        <f>'REKAP EKSISTING'!K69</f>
        <v>3</v>
      </c>
      <c r="O64">
        <f>'REKAP EKSISTING'!M69</f>
        <v>0</v>
      </c>
      <c r="P64">
        <f>'REKAP EKSISTING'!O69</f>
        <v>0</v>
      </c>
      <c r="R64">
        <f t="shared" si="7"/>
        <v>21</v>
      </c>
      <c r="S64">
        <f t="shared" si="6"/>
        <v>0</v>
      </c>
      <c r="T64">
        <f t="shared" si="6"/>
        <v>2</v>
      </c>
      <c r="U64">
        <f t="shared" si="6"/>
        <v>1</v>
      </c>
      <c r="V64">
        <f t="shared" si="6"/>
        <v>3</v>
      </c>
      <c r="W64">
        <f t="shared" si="6"/>
        <v>0</v>
      </c>
      <c r="X64">
        <f t="shared" si="6"/>
        <v>0</v>
      </c>
    </row>
    <row r="65" spans="1:24" ht="18">
      <c r="A65" s="93">
        <v>10</v>
      </c>
      <c r="B65" s="94" t="s">
        <v>436</v>
      </c>
      <c r="C65" s="65">
        <v>2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>
        <f>'REKAP EKSISTING'!C70</f>
        <v>26</v>
      </c>
      <c r="K65">
        <f>'REKAP EKSISTING'!E70</f>
        <v>2</v>
      </c>
      <c r="L65">
        <f>'REKAP EKSISTING'!G70</f>
        <v>2</v>
      </c>
      <c r="M65">
        <f>'REKAP EKSISTING'!I70</f>
        <v>1</v>
      </c>
      <c r="N65">
        <f>'REKAP EKSISTING'!K70</f>
        <v>3</v>
      </c>
      <c r="O65">
        <f>'REKAP EKSISTING'!M70</f>
        <v>0</v>
      </c>
      <c r="P65">
        <f>'REKAP EKSISTING'!O70</f>
        <v>0</v>
      </c>
      <c r="R65">
        <f t="shared" si="7"/>
        <v>28</v>
      </c>
      <c r="S65">
        <f t="shared" si="6"/>
        <v>2</v>
      </c>
      <c r="T65">
        <f t="shared" si="6"/>
        <v>2</v>
      </c>
      <c r="U65">
        <f t="shared" si="6"/>
        <v>1</v>
      </c>
      <c r="V65">
        <f t="shared" si="6"/>
        <v>3</v>
      </c>
      <c r="W65">
        <f t="shared" si="6"/>
        <v>0</v>
      </c>
      <c r="X65">
        <f t="shared" si="6"/>
        <v>0</v>
      </c>
    </row>
    <row r="66" spans="1:24" ht="18">
      <c r="A66" s="93">
        <v>11</v>
      </c>
      <c r="B66" s="94" t="s">
        <v>404</v>
      </c>
      <c r="C66" s="65">
        <v>26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>
        <f>'REKAP EKSISTING'!C71</f>
        <v>2</v>
      </c>
      <c r="K66">
        <f>'REKAP EKSISTING'!E71</f>
        <v>0</v>
      </c>
      <c r="L66">
        <f>'REKAP EKSISTING'!G71</f>
        <v>0</v>
      </c>
      <c r="M66">
        <f>'REKAP EKSISTING'!I71</f>
        <v>0</v>
      </c>
      <c r="N66">
        <f>'REKAP EKSISTING'!K71</f>
        <v>0</v>
      </c>
      <c r="O66">
        <f>'REKAP EKSISTING'!M71</f>
        <v>0</v>
      </c>
      <c r="P66">
        <f>'REKAP EKSISTING'!O71</f>
        <v>0</v>
      </c>
      <c r="R66">
        <f t="shared" si="7"/>
        <v>28</v>
      </c>
      <c r="S66">
        <f t="shared" si="6"/>
        <v>0</v>
      </c>
      <c r="T66">
        <f t="shared" si="6"/>
        <v>0</v>
      </c>
      <c r="U66">
        <f t="shared" si="6"/>
        <v>0</v>
      </c>
      <c r="V66">
        <f t="shared" si="6"/>
        <v>0</v>
      </c>
      <c r="W66">
        <f t="shared" si="6"/>
        <v>0</v>
      </c>
      <c r="X66">
        <f t="shared" si="6"/>
        <v>0</v>
      </c>
    </row>
    <row r="67" spans="1:24" ht="18">
      <c r="A67" s="93">
        <v>12</v>
      </c>
      <c r="B67" s="94" t="s">
        <v>437</v>
      </c>
      <c r="C67" s="65">
        <v>4</v>
      </c>
      <c r="D67" s="102">
        <v>0</v>
      </c>
      <c r="E67" s="102">
        <v>0</v>
      </c>
      <c r="F67" s="65">
        <v>1</v>
      </c>
      <c r="G67" s="102">
        <v>0</v>
      </c>
      <c r="H67" s="102">
        <v>0</v>
      </c>
      <c r="I67" s="102">
        <v>0</v>
      </c>
      <c r="J67">
        <f>'REKAP EKSISTING'!C72</f>
        <v>20</v>
      </c>
      <c r="K67">
        <f>'REKAP EKSISTING'!E72</f>
        <v>0</v>
      </c>
      <c r="L67">
        <f>'REKAP EKSISTING'!G72</f>
        <v>2</v>
      </c>
      <c r="M67">
        <f>'REKAP EKSISTING'!I72</f>
        <v>2</v>
      </c>
      <c r="N67">
        <f>'REKAP EKSISTING'!K72</f>
        <v>1</v>
      </c>
      <c r="O67">
        <f>'REKAP EKSISTING'!M72</f>
        <v>0</v>
      </c>
      <c r="P67">
        <f>'REKAP EKSISTING'!O72</f>
        <v>0</v>
      </c>
      <c r="R67">
        <f t="shared" si="7"/>
        <v>24</v>
      </c>
      <c r="S67">
        <f t="shared" si="6"/>
        <v>0</v>
      </c>
      <c r="T67">
        <f t="shared" si="6"/>
        <v>2</v>
      </c>
      <c r="U67">
        <f t="shared" si="6"/>
        <v>3</v>
      </c>
      <c r="V67">
        <f t="shared" si="6"/>
        <v>1</v>
      </c>
      <c r="W67">
        <f t="shared" si="6"/>
        <v>0</v>
      </c>
      <c r="X67">
        <f t="shared" si="6"/>
        <v>0</v>
      </c>
    </row>
    <row r="68" spans="1:24" ht="18">
      <c r="A68" s="93">
        <v>13</v>
      </c>
      <c r="B68" s="94" t="s">
        <v>438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>
        <f>'REKAP EKSISTING'!C73</f>
        <v>0</v>
      </c>
      <c r="K68">
        <f>'REKAP EKSISTING'!E73</f>
        <v>0</v>
      </c>
      <c r="L68">
        <f>'REKAP EKSISTING'!G73</f>
        <v>0</v>
      </c>
      <c r="M68">
        <f>'REKAP EKSISTING'!I73</f>
        <v>0</v>
      </c>
      <c r="N68">
        <f>'REKAP EKSISTING'!K73</f>
        <v>0</v>
      </c>
      <c r="O68">
        <f>'REKAP EKSISTING'!M73</f>
        <v>0</v>
      </c>
      <c r="P68">
        <f>'REKAP EKSISTING'!O73</f>
        <v>0</v>
      </c>
      <c r="R68">
        <f t="shared" si="7"/>
        <v>0</v>
      </c>
      <c r="S68">
        <f t="shared" si="6"/>
        <v>0</v>
      </c>
      <c r="T68">
        <f t="shared" si="6"/>
        <v>0</v>
      </c>
      <c r="U68">
        <f t="shared" si="6"/>
        <v>0</v>
      </c>
      <c r="V68">
        <f t="shared" si="6"/>
        <v>0</v>
      </c>
      <c r="W68">
        <f t="shared" si="6"/>
        <v>0</v>
      </c>
      <c r="X68">
        <f t="shared" si="6"/>
        <v>0</v>
      </c>
    </row>
    <row r="69" spans="1:24" ht="18">
      <c r="A69" s="93">
        <v>14</v>
      </c>
      <c r="B69" s="94" t="s">
        <v>439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>
        <f>'REKAP EKSISTING'!C74</f>
        <v>0</v>
      </c>
      <c r="K69">
        <f>'REKAP EKSISTING'!E74</f>
        <v>0</v>
      </c>
      <c r="L69">
        <f>'REKAP EKSISTING'!G74</f>
        <v>0</v>
      </c>
      <c r="M69">
        <f>'REKAP EKSISTING'!I74</f>
        <v>0</v>
      </c>
      <c r="N69">
        <f>'REKAP EKSISTING'!K74</f>
        <v>0</v>
      </c>
      <c r="O69">
        <f>'REKAP EKSISTING'!M74</f>
        <v>0</v>
      </c>
      <c r="P69">
        <f>'REKAP EKSISTING'!O74</f>
        <v>0</v>
      </c>
      <c r="R69">
        <f t="shared" si="7"/>
        <v>0</v>
      </c>
      <c r="S69">
        <f t="shared" si="6"/>
        <v>0</v>
      </c>
      <c r="T69">
        <f t="shared" si="6"/>
        <v>0</v>
      </c>
      <c r="U69">
        <f t="shared" si="6"/>
        <v>0</v>
      </c>
      <c r="V69">
        <f t="shared" si="6"/>
        <v>0</v>
      </c>
      <c r="W69">
        <f t="shared" si="6"/>
        <v>0</v>
      </c>
      <c r="X69">
        <f t="shared" si="6"/>
        <v>0</v>
      </c>
    </row>
    <row r="70" spans="1:24" ht="18">
      <c r="A70" s="93">
        <v>15</v>
      </c>
      <c r="B70" s="94" t="s">
        <v>440</v>
      </c>
      <c r="C70" s="63">
        <v>15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>
        <f>'REKAP EKSISTING'!C75</f>
        <v>60</v>
      </c>
      <c r="K70">
        <f>'REKAP EKSISTING'!E75</f>
        <v>2</v>
      </c>
      <c r="L70">
        <f>'REKAP EKSISTING'!G75</f>
        <v>0</v>
      </c>
      <c r="M70">
        <f>'REKAP EKSISTING'!I75</f>
        <v>0</v>
      </c>
      <c r="N70">
        <f>'REKAP EKSISTING'!K75</f>
        <v>2</v>
      </c>
      <c r="O70">
        <f>'REKAP EKSISTING'!M75</f>
        <v>0</v>
      </c>
      <c r="P70">
        <f>'REKAP EKSISTING'!O75</f>
        <v>0</v>
      </c>
      <c r="R70">
        <f t="shared" si="7"/>
        <v>75</v>
      </c>
      <c r="S70">
        <f t="shared" si="6"/>
        <v>2</v>
      </c>
      <c r="T70">
        <f t="shared" si="6"/>
        <v>0</v>
      </c>
      <c r="U70">
        <f t="shared" si="6"/>
        <v>0</v>
      </c>
      <c r="V70">
        <f t="shared" si="6"/>
        <v>2</v>
      </c>
      <c r="W70">
        <f t="shared" si="6"/>
        <v>0</v>
      </c>
      <c r="X70">
        <f t="shared" si="6"/>
        <v>0</v>
      </c>
    </row>
    <row r="71" spans="1:24" ht="18">
      <c r="A71" s="93">
        <v>16</v>
      </c>
      <c r="B71" s="94" t="s">
        <v>441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>
        <f>'REKAP EKSISTING'!C76</f>
        <v>0</v>
      </c>
      <c r="K71">
        <f>'REKAP EKSISTING'!E76</f>
        <v>0</v>
      </c>
      <c r="L71">
        <f>'REKAP EKSISTING'!G76</f>
        <v>0</v>
      </c>
      <c r="M71">
        <f>'REKAP EKSISTING'!I76</f>
        <v>0</v>
      </c>
      <c r="N71">
        <f>'REKAP EKSISTING'!K76</f>
        <v>0</v>
      </c>
      <c r="O71">
        <f>'REKAP EKSISTING'!M76</f>
        <v>0</v>
      </c>
      <c r="P71">
        <f>'REKAP EKSISTING'!O76</f>
        <v>0</v>
      </c>
      <c r="R71">
        <f t="shared" si="7"/>
        <v>0</v>
      </c>
      <c r="S71">
        <f t="shared" si="6"/>
        <v>0</v>
      </c>
      <c r="T71">
        <f t="shared" si="6"/>
        <v>0</v>
      </c>
      <c r="U71">
        <f t="shared" si="6"/>
        <v>0</v>
      </c>
      <c r="V71">
        <f t="shared" si="6"/>
        <v>0</v>
      </c>
      <c r="W71">
        <f t="shared" si="6"/>
        <v>0</v>
      </c>
      <c r="X71">
        <f t="shared" si="6"/>
        <v>0</v>
      </c>
    </row>
    <row r="72" spans="1:24" ht="18">
      <c r="A72" s="93">
        <v>17</v>
      </c>
      <c r="B72" s="94" t="s">
        <v>442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>
        <f>'REKAP EKSISTING'!C77</f>
        <v>0</v>
      </c>
      <c r="K72">
        <f>'REKAP EKSISTING'!E77</f>
        <v>0</v>
      </c>
      <c r="L72">
        <f>'REKAP EKSISTING'!G77</f>
        <v>0</v>
      </c>
      <c r="M72">
        <f>'REKAP EKSISTING'!I77</f>
        <v>0</v>
      </c>
      <c r="N72">
        <f>'REKAP EKSISTING'!K77</f>
        <v>0</v>
      </c>
      <c r="O72">
        <f>'REKAP EKSISTING'!M77</f>
        <v>0</v>
      </c>
      <c r="P72">
        <f>'REKAP EKSISTING'!O77</f>
        <v>0</v>
      </c>
      <c r="R72">
        <f t="shared" si="7"/>
        <v>0</v>
      </c>
      <c r="S72">
        <f t="shared" ref="S72:S74" si="8">K72+D72</f>
        <v>0</v>
      </c>
      <c r="T72">
        <f t="shared" ref="T72:T74" si="9">L72+E72</f>
        <v>0</v>
      </c>
      <c r="U72">
        <f t="shared" ref="U72:U74" si="10">M72+F72</f>
        <v>0</v>
      </c>
      <c r="V72">
        <f t="shared" ref="V72:V74" si="11">N72+G72</f>
        <v>0</v>
      </c>
      <c r="W72">
        <f t="shared" ref="W72:W74" si="12">O72+H72</f>
        <v>0</v>
      </c>
      <c r="X72">
        <f t="shared" ref="X72:X74" si="13">P72+I72</f>
        <v>0</v>
      </c>
    </row>
    <row r="73" spans="1:24" ht="18">
      <c r="A73" s="93">
        <v>18</v>
      </c>
      <c r="B73" s="94" t="s">
        <v>443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>
        <f>'REKAP EKSISTING'!C78</f>
        <v>0</v>
      </c>
      <c r="K73">
        <f>'REKAP EKSISTING'!E78</f>
        <v>0</v>
      </c>
      <c r="L73">
        <f>'REKAP EKSISTING'!G78</f>
        <v>0</v>
      </c>
      <c r="M73">
        <f>'REKAP EKSISTING'!I78</f>
        <v>0</v>
      </c>
      <c r="N73">
        <f>'REKAP EKSISTING'!K78</f>
        <v>0</v>
      </c>
      <c r="O73">
        <f>'REKAP EKSISTING'!M78</f>
        <v>0</v>
      </c>
      <c r="P73">
        <f>'REKAP EKSISTING'!O78</f>
        <v>0</v>
      </c>
      <c r="R73">
        <f t="shared" si="7"/>
        <v>0</v>
      </c>
      <c r="S73">
        <f t="shared" si="8"/>
        <v>0</v>
      </c>
      <c r="T73">
        <f t="shared" si="9"/>
        <v>0</v>
      </c>
      <c r="U73">
        <f t="shared" si="10"/>
        <v>0</v>
      </c>
      <c r="V73">
        <f t="shared" si="11"/>
        <v>0</v>
      </c>
      <c r="W73">
        <f t="shared" si="12"/>
        <v>0</v>
      </c>
      <c r="X73">
        <f t="shared" si="13"/>
        <v>0</v>
      </c>
    </row>
    <row r="74" spans="1:24" ht="18">
      <c r="A74" s="93">
        <v>19</v>
      </c>
      <c r="B74" s="94" t="s">
        <v>444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>
        <f>'REKAP EKSISTING'!C79</f>
        <v>23</v>
      </c>
      <c r="K74">
        <f>'REKAP EKSISTING'!E79</f>
        <v>0</v>
      </c>
      <c r="L74">
        <f>'REKAP EKSISTING'!G79</f>
        <v>2</v>
      </c>
      <c r="M74">
        <f>'REKAP EKSISTING'!I79</f>
        <v>0</v>
      </c>
      <c r="N74">
        <f>'REKAP EKSISTING'!K79</f>
        <v>0</v>
      </c>
      <c r="O74">
        <f>'REKAP EKSISTING'!M79</f>
        <v>0</v>
      </c>
      <c r="P74">
        <f>'REKAP EKSISTING'!O79</f>
        <v>0</v>
      </c>
      <c r="R74">
        <f t="shared" si="7"/>
        <v>23</v>
      </c>
      <c r="S74">
        <f t="shared" si="8"/>
        <v>0</v>
      </c>
      <c r="T74">
        <f t="shared" si="9"/>
        <v>2</v>
      </c>
      <c r="U74">
        <f t="shared" si="10"/>
        <v>0</v>
      </c>
      <c r="V74">
        <f t="shared" si="11"/>
        <v>0</v>
      </c>
      <c r="W74">
        <f t="shared" si="12"/>
        <v>0</v>
      </c>
      <c r="X74">
        <f t="shared" si="13"/>
        <v>0</v>
      </c>
    </row>
  </sheetData>
  <mergeCells count="12">
    <mergeCell ref="A1:I1"/>
    <mergeCell ref="A3:I3"/>
    <mergeCell ref="A18:I18"/>
    <mergeCell ref="A30:I30"/>
    <mergeCell ref="A41:I41"/>
    <mergeCell ref="A55:I55"/>
    <mergeCell ref="A16:I16"/>
    <mergeCell ref="A28:I28"/>
    <mergeCell ref="A39:I39"/>
    <mergeCell ref="A48:I48"/>
    <mergeCell ref="A53:I53"/>
    <mergeCell ref="A50:I50"/>
  </mergeCells>
  <pageMargins left="0.7" right="0.7" top="0.75" bottom="0.75" header="0.3" footer="0.3"/>
  <pageSetup scale="3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78CC-E96E-47EA-8D24-75C00E010BD4}">
  <sheetPr>
    <pageSetUpPr fitToPage="1"/>
  </sheetPr>
  <dimension ref="A1:I74"/>
  <sheetViews>
    <sheetView zoomScale="85" zoomScaleNormal="85" zoomScaleSheetLayoutView="100" workbookViewId="0">
      <selection activeCell="C14" sqref="C14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5" width="15.5546875" style="1" customWidth="1"/>
    <col min="6" max="6" width="12.5546875" style="1" customWidth="1"/>
    <col min="7" max="7" width="17.44140625" style="81" customWidth="1"/>
    <col min="8" max="8" width="9.5546875" style="1" customWidth="1"/>
    <col min="9" max="9" width="9.5546875" customWidth="1"/>
    <col min="10" max="10" width="15.6640625" customWidth="1"/>
    <col min="11" max="11" width="16.33203125" customWidth="1"/>
    <col min="12" max="12" width="14.33203125" customWidth="1"/>
  </cols>
  <sheetData>
    <row r="1" spans="1:9" ht="23.4">
      <c r="A1" s="136" t="s">
        <v>445</v>
      </c>
      <c r="B1" s="137"/>
      <c r="C1" s="137"/>
      <c r="D1" s="137"/>
      <c r="E1" s="137"/>
      <c r="F1" s="137"/>
      <c r="G1" s="137"/>
      <c r="H1" s="137"/>
      <c r="I1" s="137"/>
    </row>
    <row r="2" spans="1:9" ht="15.6">
      <c r="A2" s="95" t="s">
        <v>383</v>
      </c>
      <c r="B2" s="95" t="s">
        <v>384</v>
      </c>
      <c r="C2" s="83" t="s">
        <v>357</v>
      </c>
      <c r="D2" s="83" t="s">
        <v>358</v>
      </c>
      <c r="E2" s="83" t="s">
        <v>71</v>
      </c>
      <c r="F2" s="83" t="s">
        <v>359</v>
      </c>
      <c r="G2" s="84" t="s">
        <v>360</v>
      </c>
      <c r="H2" s="83" t="s">
        <v>95</v>
      </c>
      <c r="I2" s="83" t="s">
        <v>186</v>
      </c>
    </row>
    <row r="3" spans="1:9" ht="23.4">
      <c r="A3" s="138" t="s">
        <v>385</v>
      </c>
      <c r="B3" s="139"/>
      <c r="C3" s="139"/>
      <c r="D3" s="139"/>
      <c r="E3" s="139"/>
      <c r="F3" s="139"/>
      <c r="G3" s="139"/>
      <c r="H3" s="139"/>
      <c r="I3" s="140"/>
    </row>
    <row r="4" spans="1:9" ht="18">
      <c r="A4" s="93">
        <v>1</v>
      </c>
      <c r="B4" s="94" t="s">
        <v>386</v>
      </c>
      <c r="C4" s="119" t="e">
        <f>'REKAP KEBUTUHAN'!J4/'REKAP KEBUTUHAN'!R4*100%</f>
        <v>#DIV/0!</v>
      </c>
      <c r="D4" s="119" t="e">
        <f>'REKAP KEBUTUHAN'!K4/'REKAP KEBUTUHAN'!S4*100%</f>
        <v>#DIV/0!</v>
      </c>
      <c r="E4" s="119" t="e">
        <f>'REKAP KEBUTUHAN'!L4/'REKAP KEBUTUHAN'!T4*100%</f>
        <v>#DIV/0!</v>
      </c>
      <c r="F4" s="119" t="e">
        <f>'REKAP KEBUTUHAN'!M4/'REKAP KEBUTUHAN'!U4*100%</f>
        <v>#DIV/0!</v>
      </c>
      <c r="G4" s="119" t="e">
        <f>'REKAP KEBUTUHAN'!N4/'REKAP KEBUTUHAN'!V4*100%</f>
        <v>#DIV/0!</v>
      </c>
      <c r="H4" s="119" t="e">
        <f>'REKAP KEBUTUHAN'!O4/'REKAP KEBUTUHAN'!W4*100%</f>
        <v>#DIV/0!</v>
      </c>
      <c r="I4" s="119" t="e">
        <f>'REKAP KEBUTUHAN'!P4/'REKAP KEBUTUHAN'!X4*100%</f>
        <v>#DIV/0!</v>
      </c>
    </row>
    <row r="5" spans="1:9" ht="18">
      <c r="A5" s="93">
        <v>2</v>
      </c>
      <c r="B5" s="94" t="s">
        <v>387</v>
      </c>
      <c r="C5" s="119">
        <f>'REKAP KEBUTUHAN'!J5/'REKAP KEBUTUHAN'!R5*100%</f>
        <v>1</v>
      </c>
      <c r="D5" s="119" t="e">
        <f>'REKAP KEBUTUHAN'!K5/'REKAP KEBUTUHAN'!S5*100%</f>
        <v>#DIV/0!</v>
      </c>
      <c r="E5" s="119">
        <f>'REKAP KEBUTUHAN'!L5/'REKAP KEBUTUHAN'!T5*100%</f>
        <v>1</v>
      </c>
      <c r="F5" s="119" t="e">
        <f>'REKAP KEBUTUHAN'!M5/'REKAP KEBUTUHAN'!U5*100%</f>
        <v>#DIV/0!</v>
      </c>
      <c r="G5" s="119" t="e">
        <f>'REKAP KEBUTUHAN'!N5/'REKAP KEBUTUHAN'!V5*100%</f>
        <v>#DIV/0!</v>
      </c>
      <c r="H5" s="119" t="e">
        <f>'REKAP KEBUTUHAN'!O5/'REKAP KEBUTUHAN'!W5*100%</f>
        <v>#DIV/0!</v>
      </c>
      <c r="I5" s="119" t="e">
        <f>'REKAP KEBUTUHAN'!P5/'REKAP KEBUTUHAN'!X5*100%</f>
        <v>#DIV/0!</v>
      </c>
    </row>
    <row r="6" spans="1:9" ht="18">
      <c r="A6" s="93">
        <v>3</v>
      </c>
      <c r="B6" s="94" t="s">
        <v>388</v>
      </c>
      <c r="C6" s="119">
        <f>'REKAP KEBUTUHAN'!J6/'REKAP KEBUTUHAN'!R6*100%</f>
        <v>1</v>
      </c>
      <c r="D6" s="119" t="e">
        <f>'REKAP KEBUTUHAN'!K6/'REKAP KEBUTUHAN'!S6*100%</f>
        <v>#DIV/0!</v>
      </c>
      <c r="E6" s="119">
        <f>'REKAP KEBUTUHAN'!L6/'REKAP KEBUTUHAN'!T6*100%</f>
        <v>1</v>
      </c>
      <c r="F6" s="119" t="e">
        <f>'REKAP KEBUTUHAN'!M6/'REKAP KEBUTUHAN'!U6*100%</f>
        <v>#DIV/0!</v>
      </c>
      <c r="G6" s="119" t="e">
        <f>'REKAP KEBUTUHAN'!N6/'REKAP KEBUTUHAN'!V6*100%</f>
        <v>#DIV/0!</v>
      </c>
      <c r="H6" s="119" t="e">
        <f>'REKAP KEBUTUHAN'!O6/'REKAP KEBUTUHAN'!W6*100%</f>
        <v>#DIV/0!</v>
      </c>
      <c r="I6" s="119" t="e">
        <f>'REKAP KEBUTUHAN'!P6/'REKAP KEBUTUHAN'!X6*100%</f>
        <v>#DIV/0!</v>
      </c>
    </row>
    <row r="7" spans="1:9" ht="18">
      <c r="A7" s="93">
        <v>4</v>
      </c>
      <c r="B7" s="94" t="s">
        <v>389</v>
      </c>
      <c r="C7" s="119">
        <f>'REKAP KEBUTUHAN'!J7/'REKAP KEBUTUHAN'!R7*100%</f>
        <v>6.1728395061728392E-2</v>
      </c>
      <c r="D7" s="119" t="e">
        <f>'REKAP KEBUTUHAN'!K7/'REKAP KEBUTUHAN'!S7*100%</f>
        <v>#DIV/0!</v>
      </c>
      <c r="E7" s="119" t="e">
        <f>'REKAP KEBUTUHAN'!L7/'REKAP KEBUTUHAN'!T7*100%</f>
        <v>#DIV/0!</v>
      </c>
      <c r="F7" s="119" t="e">
        <f>'REKAP KEBUTUHAN'!M7/'REKAP KEBUTUHAN'!U7*100%</f>
        <v>#DIV/0!</v>
      </c>
      <c r="G7" s="119" t="e">
        <f>'REKAP KEBUTUHAN'!N7/'REKAP KEBUTUHAN'!V7*100%</f>
        <v>#DIV/0!</v>
      </c>
      <c r="H7" s="119" t="e">
        <f>'REKAP KEBUTUHAN'!O7/'REKAP KEBUTUHAN'!W7*100%</f>
        <v>#DIV/0!</v>
      </c>
      <c r="I7" s="119" t="e">
        <f>'REKAP KEBUTUHAN'!P7/'REKAP KEBUTUHAN'!X7*100%</f>
        <v>#DIV/0!</v>
      </c>
    </row>
    <row r="8" spans="1:9" ht="18">
      <c r="A8" s="93">
        <v>5</v>
      </c>
      <c r="B8" s="94" t="s">
        <v>390</v>
      </c>
      <c r="C8" s="119">
        <f>'REKAP KEBUTUHAN'!J8/'REKAP KEBUTUHAN'!R8*100%</f>
        <v>0.30434782608695654</v>
      </c>
      <c r="D8" s="119" t="e">
        <f>'REKAP KEBUTUHAN'!K8/'REKAP KEBUTUHAN'!S8*100%</f>
        <v>#DIV/0!</v>
      </c>
      <c r="E8" s="119">
        <f>'REKAP KEBUTUHAN'!L8/'REKAP KEBUTUHAN'!T8*100%</f>
        <v>1</v>
      </c>
      <c r="F8" s="119">
        <f>'REKAP KEBUTUHAN'!M8/'REKAP KEBUTUHAN'!U8*100%</f>
        <v>1</v>
      </c>
      <c r="G8" s="119" t="e">
        <f>'REKAP KEBUTUHAN'!N8/'REKAP KEBUTUHAN'!V8*100%</f>
        <v>#DIV/0!</v>
      </c>
      <c r="H8" s="119" t="e">
        <f>'REKAP KEBUTUHAN'!O8/'REKAP KEBUTUHAN'!W8*100%</f>
        <v>#DIV/0!</v>
      </c>
      <c r="I8" s="119">
        <f>'REKAP KEBUTUHAN'!P8/'REKAP KEBUTUHAN'!X8*100%</f>
        <v>1</v>
      </c>
    </row>
    <row r="9" spans="1:9" ht="18">
      <c r="A9" s="93">
        <v>6</v>
      </c>
      <c r="B9" s="94" t="s">
        <v>391</v>
      </c>
      <c r="C9" s="119">
        <f>'REKAP KEBUTUHAN'!J9/'REKAP KEBUTUHAN'!R9*100%</f>
        <v>2.4096385542168676E-2</v>
      </c>
      <c r="D9" s="119" t="e">
        <f>'REKAP KEBUTUHAN'!K9/'REKAP KEBUTUHAN'!S9*100%</f>
        <v>#DIV/0!</v>
      </c>
      <c r="E9" s="119" t="e">
        <f>'REKAP KEBUTUHAN'!L9/'REKAP KEBUTUHAN'!T9*100%</f>
        <v>#DIV/0!</v>
      </c>
      <c r="F9" s="119">
        <f>'REKAP KEBUTUHAN'!M9/'REKAP KEBUTUHAN'!U9*100%</f>
        <v>0</v>
      </c>
      <c r="G9" s="119" t="e">
        <f>'REKAP KEBUTUHAN'!N9/'REKAP KEBUTUHAN'!V9*100%</f>
        <v>#DIV/0!</v>
      </c>
      <c r="H9" s="119" t="e">
        <f>'REKAP KEBUTUHAN'!O9/'REKAP KEBUTUHAN'!W9*100%</f>
        <v>#DIV/0!</v>
      </c>
      <c r="I9" s="119" t="e">
        <f>'REKAP KEBUTUHAN'!P9/'REKAP KEBUTUHAN'!X9*100%</f>
        <v>#DIV/0!</v>
      </c>
    </row>
    <row r="10" spans="1:9" ht="18">
      <c r="A10" s="93">
        <v>7</v>
      </c>
      <c r="B10" s="94" t="s">
        <v>392</v>
      </c>
      <c r="C10" s="119">
        <f>'REKAP KEBUTUHAN'!J10/'REKAP KEBUTUHAN'!R10*100%</f>
        <v>0.20895522388059701</v>
      </c>
      <c r="D10" s="119" t="e">
        <f>'REKAP KEBUTUHAN'!K10/'REKAP KEBUTUHAN'!S10*100%</f>
        <v>#DIV/0!</v>
      </c>
      <c r="E10" s="119" t="e">
        <f>'REKAP KEBUTUHAN'!L10/'REKAP KEBUTUHAN'!T10*100%</f>
        <v>#DIV/0!</v>
      </c>
      <c r="F10" s="119" t="e">
        <f>'REKAP KEBUTUHAN'!M10/'REKAP KEBUTUHAN'!U10*100%</f>
        <v>#DIV/0!</v>
      </c>
      <c r="G10" s="119" t="e">
        <f>'REKAP KEBUTUHAN'!N10/'REKAP KEBUTUHAN'!V10*100%</f>
        <v>#DIV/0!</v>
      </c>
      <c r="H10" s="119" t="e">
        <f>'REKAP KEBUTUHAN'!O10/'REKAP KEBUTUHAN'!W10*100%</f>
        <v>#DIV/0!</v>
      </c>
      <c r="I10" s="119" t="e">
        <f>'REKAP KEBUTUHAN'!P10/'REKAP KEBUTUHAN'!X10*100%</f>
        <v>#DIV/0!</v>
      </c>
    </row>
    <row r="11" spans="1:9" ht="18">
      <c r="A11" s="93">
        <v>8</v>
      </c>
      <c r="B11" s="94" t="s">
        <v>393</v>
      </c>
      <c r="C11" s="119">
        <f>'REKAP KEBUTUHAN'!J11/'REKAP KEBUTUHAN'!R11*100%</f>
        <v>0</v>
      </c>
      <c r="D11" s="119" t="e">
        <f>'REKAP KEBUTUHAN'!K11/'REKAP KEBUTUHAN'!S11*100%</f>
        <v>#DIV/0!</v>
      </c>
      <c r="E11" s="119" t="e">
        <f>'REKAP KEBUTUHAN'!L11/'REKAP KEBUTUHAN'!T11*100%</f>
        <v>#DIV/0!</v>
      </c>
      <c r="F11" s="119" t="e">
        <f>'REKAP KEBUTUHAN'!M11/'REKAP KEBUTUHAN'!U11*100%</f>
        <v>#DIV/0!</v>
      </c>
      <c r="G11" s="119" t="e">
        <f>'REKAP KEBUTUHAN'!N11/'REKAP KEBUTUHAN'!V11*100%</f>
        <v>#DIV/0!</v>
      </c>
      <c r="H11" s="119" t="e">
        <f>'REKAP KEBUTUHAN'!O11/'REKAP KEBUTUHAN'!W11*100%</f>
        <v>#DIV/0!</v>
      </c>
      <c r="I11" s="119" t="e">
        <f>'REKAP KEBUTUHAN'!P11/'REKAP KEBUTUHAN'!X11*100%</f>
        <v>#DIV/0!</v>
      </c>
    </row>
    <row r="12" spans="1:9" ht="18">
      <c r="A12" s="93">
        <v>9</v>
      </c>
      <c r="B12" s="94" t="s">
        <v>394</v>
      </c>
      <c r="C12" s="119">
        <f>'REKAP KEBUTUHAN'!J12/'REKAP KEBUTUHAN'!R12*100%</f>
        <v>0.13333333333333333</v>
      </c>
      <c r="D12" s="119">
        <f>'REKAP KEBUTUHAN'!K12/'REKAP KEBUTUHAN'!S12*100%</f>
        <v>0</v>
      </c>
      <c r="E12" s="119" t="e">
        <f>'REKAP KEBUTUHAN'!L12/'REKAP KEBUTUHAN'!T12*100%</f>
        <v>#DIV/0!</v>
      </c>
      <c r="F12" s="119" t="e">
        <f>'REKAP KEBUTUHAN'!M12/'REKAP KEBUTUHAN'!U12*100%</f>
        <v>#DIV/0!</v>
      </c>
      <c r="G12" s="119" t="e">
        <f>'REKAP KEBUTUHAN'!N12/'REKAP KEBUTUHAN'!V12*100%</f>
        <v>#DIV/0!</v>
      </c>
      <c r="H12" s="119" t="e">
        <f>'REKAP KEBUTUHAN'!O12/'REKAP KEBUTUHAN'!W12*100%</f>
        <v>#DIV/0!</v>
      </c>
      <c r="I12" s="119" t="e">
        <f>'REKAP KEBUTUHAN'!P12/'REKAP KEBUTUHAN'!X12*100%</f>
        <v>#DIV/0!</v>
      </c>
    </row>
    <row r="13" spans="1:9" ht="18">
      <c r="A13" s="93">
        <v>10</v>
      </c>
      <c r="B13" s="94" t="s">
        <v>395</v>
      </c>
      <c r="C13" s="119" t="e">
        <f>'REKAP KEBUTUHAN'!J13/'REKAP KEBUTUHAN'!R13*100%</f>
        <v>#DIV/0!</v>
      </c>
      <c r="D13" s="119" t="e">
        <f>'REKAP KEBUTUHAN'!K13/'REKAP KEBUTUHAN'!S13*100%</f>
        <v>#DIV/0!</v>
      </c>
      <c r="E13" s="119" t="e">
        <f>'REKAP KEBUTUHAN'!L13/'REKAP KEBUTUHAN'!T13*100%</f>
        <v>#DIV/0!</v>
      </c>
      <c r="F13" s="119" t="e">
        <f>'REKAP KEBUTUHAN'!M13/'REKAP KEBUTUHAN'!U13*100%</f>
        <v>#DIV/0!</v>
      </c>
      <c r="G13" s="119" t="e">
        <f>'REKAP KEBUTUHAN'!N13/'REKAP KEBUTUHAN'!V13*100%</f>
        <v>#DIV/0!</v>
      </c>
      <c r="H13" s="119" t="e">
        <f>'REKAP KEBUTUHAN'!O13/'REKAP KEBUTUHAN'!W13*100%</f>
        <v>#DIV/0!</v>
      </c>
      <c r="I13" s="119" t="e">
        <f>'REKAP KEBUTUHAN'!P13/'REKAP KEBUTUHAN'!X13*100%</f>
        <v>#DIV/0!</v>
      </c>
    </row>
    <row r="14" spans="1:9" ht="18">
      <c r="A14" s="93">
        <v>11</v>
      </c>
      <c r="B14" s="94" t="s">
        <v>396</v>
      </c>
      <c r="C14" s="119">
        <f>'REKAP KEBUTUHAN'!J14/'REKAP KEBUTUHAN'!R14*100%</f>
        <v>0</v>
      </c>
      <c r="D14" s="119" t="e">
        <f>'REKAP KEBUTUHAN'!K14/'REKAP KEBUTUHAN'!S14*100%</f>
        <v>#DIV/0!</v>
      </c>
      <c r="E14" s="119" t="e">
        <f>'REKAP KEBUTUHAN'!L14/'REKAP KEBUTUHAN'!T14*100%</f>
        <v>#DIV/0!</v>
      </c>
      <c r="F14" s="119">
        <f>'REKAP KEBUTUHAN'!M14/'REKAP KEBUTUHAN'!U14*100%</f>
        <v>0</v>
      </c>
      <c r="G14" s="119" t="e">
        <f>'REKAP KEBUTUHAN'!N14/'REKAP KEBUTUHAN'!V14*100%</f>
        <v>#DIV/0!</v>
      </c>
      <c r="H14" s="119" t="e">
        <f>'REKAP KEBUTUHAN'!O14/'REKAP KEBUTUHAN'!W14*100%</f>
        <v>#DIV/0!</v>
      </c>
      <c r="I14" s="119" t="e">
        <f>'REKAP KEBUTUHAN'!P14/'REKAP KEBUTUHAN'!X14*100%</f>
        <v>#DIV/0!</v>
      </c>
    </row>
    <row r="15" spans="1:9" ht="18">
      <c r="A15" s="93">
        <v>12</v>
      </c>
      <c r="B15" s="94" t="s">
        <v>397</v>
      </c>
      <c r="C15" s="119" t="e">
        <f>'REKAP KEBUTUHAN'!J15/'REKAP KEBUTUHAN'!R15*100%</f>
        <v>#DIV/0!</v>
      </c>
      <c r="D15" s="119" t="e">
        <f>'REKAP KEBUTUHAN'!K15/'REKAP KEBUTUHAN'!S15*100%</f>
        <v>#DIV/0!</v>
      </c>
      <c r="E15" s="119" t="e">
        <f>'REKAP KEBUTUHAN'!L15/'REKAP KEBUTUHAN'!T15*100%</f>
        <v>#DIV/0!</v>
      </c>
      <c r="F15" s="119" t="e">
        <f>'REKAP KEBUTUHAN'!M15/'REKAP KEBUTUHAN'!U15*100%</f>
        <v>#DIV/0!</v>
      </c>
      <c r="G15" s="119" t="e">
        <f>'REKAP KEBUTUHAN'!N15/'REKAP KEBUTUHAN'!V15*100%</f>
        <v>#DIV/0!</v>
      </c>
      <c r="H15" s="119" t="e">
        <f>'REKAP KEBUTUHAN'!O15/'REKAP KEBUTUHAN'!W15*100%</f>
        <v>#DIV/0!</v>
      </c>
      <c r="I15" s="119" t="e">
        <f>'REKAP KEBUTUHAN'!P15/'REKAP KEBUTUHAN'!X15*100%</f>
        <v>#DIV/0!</v>
      </c>
    </row>
    <row r="16" spans="1:9" ht="23.4">
      <c r="A16" s="136" t="s">
        <v>445</v>
      </c>
      <c r="B16" s="137"/>
      <c r="C16" s="137"/>
      <c r="D16" s="137"/>
      <c r="E16" s="137"/>
      <c r="F16" s="137"/>
      <c r="G16" s="137"/>
      <c r="H16" s="137"/>
      <c r="I16" s="137"/>
    </row>
    <row r="17" spans="1:9" ht="15.6">
      <c r="A17" s="95" t="s">
        <v>383</v>
      </c>
      <c r="B17" s="95" t="s">
        <v>384</v>
      </c>
      <c r="C17" s="83" t="s">
        <v>357</v>
      </c>
      <c r="D17" s="83" t="s">
        <v>358</v>
      </c>
      <c r="E17" s="83" t="s">
        <v>71</v>
      </c>
      <c r="F17" s="83" t="s">
        <v>359</v>
      </c>
      <c r="G17" s="84" t="s">
        <v>360</v>
      </c>
      <c r="H17" s="83" t="s">
        <v>95</v>
      </c>
      <c r="I17" s="83" t="s">
        <v>186</v>
      </c>
    </row>
    <row r="18" spans="1:9" ht="23.4">
      <c r="A18" s="138" t="s">
        <v>398</v>
      </c>
      <c r="B18" s="139"/>
      <c r="C18" s="139"/>
      <c r="D18" s="139"/>
      <c r="E18" s="139"/>
      <c r="F18" s="139"/>
      <c r="G18" s="139"/>
      <c r="H18" s="139"/>
      <c r="I18" s="140"/>
    </row>
    <row r="19" spans="1:9" ht="18">
      <c r="A19" s="93">
        <v>1</v>
      </c>
      <c r="B19" s="94" t="s">
        <v>399</v>
      </c>
      <c r="C19" s="119" t="e">
        <f>'REKAP KEBUTUHAN'!J19/'REKAP KEBUTUHAN'!R19*100%</f>
        <v>#DIV/0!</v>
      </c>
      <c r="D19" s="119" t="e">
        <f>'REKAP KEBUTUHAN'!K19/'REKAP KEBUTUHAN'!S19*100%</f>
        <v>#DIV/0!</v>
      </c>
      <c r="E19" s="119" t="e">
        <f>'REKAP KEBUTUHAN'!L19/'REKAP KEBUTUHAN'!T19*100%</f>
        <v>#DIV/0!</v>
      </c>
      <c r="F19" s="119" t="e">
        <f>'REKAP KEBUTUHAN'!M19/'REKAP KEBUTUHAN'!U19*100%</f>
        <v>#DIV/0!</v>
      </c>
      <c r="G19" s="119" t="e">
        <f>'REKAP KEBUTUHAN'!N19/'REKAP KEBUTUHAN'!V19*100%</f>
        <v>#DIV/0!</v>
      </c>
      <c r="H19" s="119" t="e">
        <f>'REKAP KEBUTUHAN'!O19/'REKAP KEBUTUHAN'!W19*100%</f>
        <v>#DIV/0!</v>
      </c>
      <c r="I19" s="119" t="e">
        <f>'REKAP KEBUTUHAN'!P19/'REKAP KEBUTUHAN'!X19*100%</f>
        <v>#DIV/0!</v>
      </c>
    </row>
    <row r="20" spans="1:9" ht="18">
      <c r="A20" s="93">
        <v>2</v>
      </c>
      <c r="B20" s="94" t="s">
        <v>400</v>
      </c>
      <c r="C20" s="119">
        <f>'REKAP KEBUTUHAN'!J20/'REKAP KEBUTUHAN'!R20*100%</f>
        <v>0.33333333333333331</v>
      </c>
      <c r="D20" s="119" t="e">
        <f>'REKAP KEBUTUHAN'!K20/'REKAP KEBUTUHAN'!S20*100%</f>
        <v>#DIV/0!</v>
      </c>
      <c r="E20" s="119">
        <f>'REKAP KEBUTUHAN'!L20/'REKAP KEBUTUHAN'!T20*100%</f>
        <v>1</v>
      </c>
      <c r="F20" s="119">
        <f>'REKAP KEBUTUHAN'!M20/'REKAP KEBUTUHAN'!U20*100%</f>
        <v>1</v>
      </c>
      <c r="G20" s="119" t="e">
        <f>'REKAP KEBUTUHAN'!N20/'REKAP KEBUTUHAN'!V20*100%</f>
        <v>#DIV/0!</v>
      </c>
      <c r="H20" s="119" t="e">
        <f>'REKAP KEBUTUHAN'!O20/'REKAP KEBUTUHAN'!W20*100%</f>
        <v>#DIV/0!</v>
      </c>
      <c r="I20" s="119">
        <f>'REKAP KEBUTUHAN'!P20/'REKAP KEBUTUHAN'!X20*100%</f>
        <v>1</v>
      </c>
    </row>
    <row r="21" spans="1:9" ht="18">
      <c r="A21" s="93">
        <v>3</v>
      </c>
      <c r="B21" s="94" t="s">
        <v>401</v>
      </c>
      <c r="C21" s="119">
        <f>'REKAP KEBUTUHAN'!J21/'REKAP KEBUTUHAN'!R21*100%</f>
        <v>0.82758620689655171</v>
      </c>
      <c r="D21" s="119">
        <f>'REKAP KEBUTUHAN'!K21/'REKAP KEBUTUHAN'!S21*100%</f>
        <v>1</v>
      </c>
      <c r="E21" s="119">
        <f>'REKAP KEBUTUHAN'!L21/'REKAP KEBUTUHAN'!T21*100%</f>
        <v>1</v>
      </c>
      <c r="F21" s="119">
        <f>'REKAP KEBUTUHAN'!M21/'REKAP KEBUTUHAN'!U21*100%</f>
        <v>0.7</v>
      </c>
      <c r="G21" s="119">
        <f>'REKAP KEBUTUHAN'!N21/'REKAP KEBUTUHAN'!V21*100%</f>
        <v>1</v>
      </c>
      <c r="H21" s="119">
        <f>'REKAP KEBUTUHAN'!O21/'REKAP KEBUTUHAN'!W21*100%</f>
        <v>0</v>
      </c>
      <c r="I21" s="119" t="e">
        <f>'REKAP KEBUTUHAN'!P21/'REKAP KEBUTUHAN'!X21*100%</f>
        <v>#DIV/0!</v>
      </c>
    </row>
    <row r="22" spans="1:9" ht="18">
      <c r="A22" s="93">
        <v>4</v>
      </c>
      <c r="B22" s="94" t="s">
        <v>402</v>
      </c>
      <c r="C22" s="119">
        <f>'REKAP KEBUTUHAN'!J22/'REKAP KEBUTUHAN'!R22*100%</f>
        <v>0.48192771084337349</v>
      </c>
      <c r="D22" s="119" t="e">
        <f>'REKAP KEBUTUHAN'!K22/'REKAP KEBUTUHAN'!S22*100%</f>
        <v>#DIV/0!</v>
      </c>
      <c r="E22" s="119" t="e">
        <f>'REKAP KEBUTUHAN'!L22/'REKAP KEBUTUHAN'!T22*100%</f>
        <v>#DIV/0!</v>
      </c>
      <c r="F22" s="119" t="e">
        <f>'REKAP KEBUTUHAN'!M22/'REKAP KEBUTUHAN'!U22*100%</f>
        <v>#DIV/0!</v>
      </c>
      <c r="G22" s="119" t="e">
        <f>'REKAP KEBUTUHAN'!N22/'REKAP KEBUTUHAN'!V22*100%</f>
        <v>#DIV/0!</v>
      </c>
      <c r="H22" s="119" t="e">
        <f>'REKAP KEBUTUHAN'!O22/'REKAP KEBUTUHAN'!W22*100%</f>
        <v>#DIV/0!</v>
      </c>
      <c r="I22" s="119" t="e">
        <f>'REKAP KEBUTUHAN'!P22/'REKAP KEBUTUHAN'!X22*100%</f>
        <v>#DIV/0!</v>
      </c>
    </row>
    <row r="23" spans="1:9" ht="18">
      <c r="A23" s="93">
        <v>5</v>
      </c>
      <c r="B23" s="94" t="s">
        <v>403</v>
      </c>
      <c r="C23" s="119">
        <f>'REKAP KEBUTUHAN'!J23/'REKAP KEBUTUHAN'!R23*100%</f>
        <v>2.9411764705882353E-2</v>
      </c>
      <c r="D23" s="119" t="e">
        <f>'REKAP KEBUTUHAN'!K23/'REKAP KEBUTUHAN'!S23*100%</f>
        <v>#DIV/0!</v>
      </c>
      <c r="E23" s="119" t="e">
        <f>'REKAP KEBUTUHAN'!L23/'REKAP KEBUTUHAN'!T23*100%</f>
        <v>#DIV/0!</v>
      </c>
      <c r="F23" s="119" t="e">
        <f>'REKAP KEBUTUHAN'!M23/'REKAP KEBUTUHAN'!U23*100%</f>
        <v>#DIV/0!</v>
      </c>
      <c r="G23" s="119" t="e">
        <f>'REKAP KEBUTUHAN'!N23/'REKAP KEBUTUHAN'!V23*100%</f>
        <v>#DIV/0!</v>
      </c>
      <c r="H23" s="119" t="e">
        <f>'REKAP KEBUTUHAN'!O23/'REKAP KEBUTUHAN'!W23*100%</f>
        <v>#DIV/0!</v>
      </c>
      <c r="I23" s="119" t="e">
        <f>'REKAP KEBUTUHAN'!P23/'REKAP KEBUTUHAN'!X23*100%</f>
        <v>#DIV/0!</v>
      </c>
    </row>
    <row r="24" spans="1:9" ht="18">
      <c r="A24" s="93">
        <v>6</v>
      </c>
      <c r="B24" s="94" t="s">
        <v>404</v>
      </c>
      <c r="C24" s="119">
        <f>'REKAP KEBUTUHAN'!J24/'REKAP KEBUTUHAN'!R24*100%</f>
        <v>7.1428571428571425E-2</v>
      </c>
      <c r="D24" s="119" t="e">
        <f>'REKAP KEBUTUHAN'!K24/'REKAP KEBUTUHAN'!S24*100%</f>
        <v>#DIV/0!</v>
      </c>
      <c r="E24" s="119" t="e">
        <f>'REKAP KEBUTUHAN'!L24/'REKAP KEBUTUHAN'!T24*100%</f>
        <v>#DIV/0!</v>
      </c>
      <c r="F24" s="119" t="e">
        <f>'REKAP KEBUTUHAN'!M24/'REKAP KEBUTUHAN'!U24*100%</f>
        <v>#DIV/0!</v>
      </c>
      <c r="G24" s="119" t="e">
        <f>'REKAP KEBUTUHAN'!N24/'REKAP KEBUTUHAN'!V24*100%</f>
        <v>#DIV/0!</v>
      </c>
      <c r="H24" s="119" t="e">
        <f>'REKAP KEBUTUHAN'!O24/'REKAP KEBUTUHAN'!W24*100%</f>
        <v>#DIV/0!</v>
      </c>
      <c r="I24" s="119" t="e">
        <f>'REKAP KEBUTUHAN'!P24/'REKAP KEBUTUHAN'!X24*100%</f>
        <v>#DIV/0!</v>
      </c>
    </row>
    <row r="25" spans="1:9" ht="18">
      <c r="A25" s="93">
        <v>7</v>
      </c>
      <c r="B25" s="94" t="s">
        <v>405</v>
      </c>
      <c r="C25" s="119">
        <f>'REKAP KEBUTUHAN'!J25/'REKAP KEBUTUHAN'!R25*100%</f>
        <v>1</v>
      </c>
      <c r="D25" s="119" t="e">
        <f>'REKAP KEBUTUHAN'!K25/'REKAP KEBUTUHAN'!S25*100%</f>
        <v>#DIV/0!</v>
      </c>
      <c r="E25" s="119">
        <f>'REKAP KEBUTUHAN'!L25/'REKAP KEBUTUHAN'!T25*100%</f>
        <v>1</v>
      </c>
      <c r="F25" s="119" t="e">
        <f>'REKAP KEBUTUHAN'!M25/'REKAP KEBUTUHAN'!U25*100%</f>
        <v>#DIV/0!</v>
      </c>
      <c r="G25" s="119" t="e">
        <f>'REKAP KEBUTUHAN'!N25/'REKAP KEBUTUHAN'!V25*100%</f>
        <v>#DIV/0!</v>
      </c>
      <c r="H25" s="119" t="e">
        <f>'REKAP KEBUTUHAN'!O25/'REKAP KEBUTUHAN'!W25*100%</f>
        <v>#DIV/0!</v>
      </c>
      <c r="I25" s="119" t="e">
        <f>'REKAP KEBUTUHAN'!P25/'REKAP KEBUTUHAN'!X25*100%</f>
        <v>#DIV/0!</v>
      </c>
    </row>
    <row r="26" spans="1:9" ht="18">
      <c r="A26" s="93">
        <v>8</v>
      </c>
      <c r="B26" s="94" t="s">
        <v>406</v>
      </c>
      <c r="C26" s="119">
        <f>'REKAP KEBUTUHAN'!J26/'REKAP KEBUTUHAN'!R26*100%</f>
        <v>0.61428571428571432</v>
      </c>
      <c r="D26" s="119">
        <f>'REKAP KEBUTUHAN'!K26/'REKAP KEBUTUHAN'!S26*100%</f>
        <v>1</v>
      </c>
      <c r="E26" s="119" t="e">
        <f>'REKAP KEBUTUHAN'!L26/'REKAP KEBUTUHAN'!T26*100%</f>
        <v>#DIV/0!</v>
      </c>
      <c r="F26" s="119">
        <f>'REKAP KEBUTUHAN'!M26/'REKAP KEBUTUHAN'!U26*100%</f>
        <v>0.625</v>
      </c>
      <c r="G26" s="119">
        <f>'REKAP KEBUTUHAN'!N26/'REKAP KEBUTUHAN'!V26*100%</f>
        <v>1</v>
      </c>
      <c r="H26" s="119" t="e">
        <f>'REKAP KEBUTUHAN'!O26/'REKAP KEBUTUHAN'!W26*100%</f>
        <v>#DIV/0!</v>
      </c>
      <c r="I26" s="119" t="e">
        <f>'REKAP KEBUTUHAN'!P26/'REKAP KEBUTUHAN'!X26*100%</f>
        <v>#DIV/0!</v>
      </c>
    </row>
    <row r="27" spans="1:9" ht="18">
      <c r="A27" s="93">
        <v>9</v>
      </c>
      <c r="B27" s="94" t="s">
        <v>407</v>
      </c>
      <c r="C27" s="119" t="e">
        <f>'REKAP KEBUTUHAN'!J27/'REKAP KEBUTUHAN'!R27*100%</f>
        <v>#DIV/0!</v>
      </c>
      <c r="D27" s="119" t="e">
        <f>'REKAP KEBUTUHAN'!K27/'REKAP KEBUTUHAN'!S27*100%</f>
        <v>#DIV/0!</v>
      </c>
      <c r="E27" s="119" t="e">
        <f>'REKAP KEBUTUHAN'!L27/'REKAP KEBUTUHAN'!T27*100%</f>
        <v>#DIV/0!</v>
      </c>
      <c r="F27" s="119" t="e">
        <f>'REKAP KEBUTUHAN'!M27/'REKAP KEBUTUHAN'!U27*100%</f>
        <v>#DIV/0!</v>
      </c>
      <c r="G27" s="119" t="e">
        <f>'REKAP KEBUTUHAN'!N27/'REKAP KEBUTUHAN'!V27*100%</f>
        <v>#DIV/0!</v>
      </c>
      <c r="H27" s="119" t="e">
        <f>'REKAP KEBUTUHAN'!O27/'REKAP KEBUTUHAN'!W27*100%</f>
        <v>#DIV/0!</v>
      </c>
      <c r="I27" s="119" t="e">
        <f>'REKAP KEBUTUHAN'!P27/'REKAP KEBUTUHAN'!X27*100%</f>
        <v>#DIV/0!</v>
      </c>
    </row>
    <row r="28" spans="1:9" ht="23.4">
      <c r="A28" s="136" t="s">
        <v>445</v>
      </c>
      <c r="B28" s="137"/>
      <c r="C28" s="137"/>
      <c r="D28" s="137"/>
      <c r="E28" s="137"/>
      <c r="F28" s="137"/>
      <c r="G28" s="137"/>
      <c r="H28" s="137"/>
      <c r="I28" s="137"/>
    </row>
    <row r="29" spans="1:9" ht="15.6">
      <c r="A29" s="95" t="s">
        <v>383</v>
      </c>
      <c r="B29" s="95" t="s">
        <v>384</v>
      </c>
      <c r="C29" s="83" t="s">
        <v>357</v>
      </c>
      <c r="D29" s="83" t="s">
        <v>358</v>
      </c>
      <c r="E29" s="83" t="s">
        <v>71</v>
      </c>
      <c r="F29" s="83" t="s">
        <v>359</v>
      </c>
      <c r="G29" s="84" t="s">
        <v>360</v>
      </c>
      <c r="H29" s="83" t="s">
        <v>95</v>
      </c>
      <c r="I29" s="83" t="s">
        <v>186</v>
      </c>
    </row>
    <row r="30" spans="1:9" ht="23.4">
      <c r="A30" s="138" t="s">
        <v>408</v>
      </c>
      <c r="B30" s="139"/>
      <c r="C30" s="139"/>
      <c r="D30" s="139"/>
      <c r="E30" s="139"/>
      <c r="F30" s="139"/>
      <c r="G30" s="139"/>
      <c r="H30" s="139"/>
      <c r="I30" s="140"/>
    </row>
    <row r="31" spans="1:9" ht="18">
      <c r="A31" s="93">
        <v>1</v>
      </c>
      <c r="B31" s="94" t="s">
        <v>409</v>
      </c>
      <c r="C31" s="119" t="e">
        <f>'REKAP KEBUTUHAN'!J31/'REKAP KEBUTUHAN'!R31*100%</f>
        <v>#DIV/0!</v>
      </c>
      <c r="D31" s="119" t="e">
        <f>'REKAP KEBUTUHAN'!K31/'REKAP KEBUTUHAN'!S31*100%</f>
        <v>#DIV/0!</v>
      </c>
      <c r="E31" s="119" t="e">
        <f>'REKAP KEBUTUHAN'!L31/'REKAP KEBUTUHAN'!T31*100%</f>
        <v>#DIV/0!</v>
      </c>
      <c r="F31" s="119" t="e">
        <f>'REKAP KEBUTUHAN'!M31/'REKAP KEBUTUHAN'!U31*100%</f>
        <v>#DIV/0!</v>
      </c>
      <c r="G31" s="119" t="e">
        <f>'REKAP KEBUTUHAN'!N31/'REKAP KEBUTUHAN'!V31*100%</f>
        <v>#DIV/0!</v>
      </c>
      <c r="H31" s="119" t="e">
        <f>'REKAP KEBUTUHAN'!O31/'REKAP KEBUTUHAN'!W31*100%</f>
        <v>#DIV/0!</v>
      </c>
      <c r="I31" s="119" t="e">
        <f>'REKAP KEBUTUHAN'!P31/'REKAP KEBUTUHAN'!X31*100%</f>
        <v>#DIV/0!</v>
      </c>
    </row>
    <row r="32" spans="1:9" ht="18">
      <c r="A32" s="93">
        <v>2</v>
      </c>
      <c r="B32" s="94" t="s">
        <v>410</v>
      </c>
      <c r="C32" s="119" t="e">
        <f>'REKAP KEBUTUHAN'!J32/'REKAP KEBUTUHAN'!R32*100%</f>
        <v>#DIV/0!</v>
      </c>
      <c r="D32" s="119" t="e">
        <f>'REKAP KEBUTUHAN'!K32/'REKAP KEBUTUHAN'!S32*100%</f>
        <v>#DIV/0!</v>
      </c>
      <c r="E32" s="119" t="e">
        <f>'REKAP KEBUTUHAN'!L32/'REKAP KEBUTUHAN'!T32*100%</f>
        <v>#DIV/0!</v>
      </c>
      <c r="F32" s="119" t="e">
        <f>'REKAP KEBUTUHAN'!M32/'REKAP KEBUTUHAN'!U32*100%</f>
        <v>#DIV/0!</v>
      </c>
      <c r="G32" s="119" t="e">
        <f>'REKAP KEBUTUHAN'!N32/'REKAP KEBUTUHAN'!V32*100%</f>
        <v>#DIV/0!</v>
      </c>
      <c r="H32" s="119" t="e">
        <f>'REKAP KEBUTUHAN'!O32/'REKAP KEBUTUHAN'!W32*100%</f>
        <v>#DIV/0!</v>
      </c>
      <c r="I32" s="119" t="e">
        <f>'REKAP KEBUTUHAN'!P32/'REKAP KEBUTUHAN'!X32*100%</f>
        <v>#DIV/0!</v>
      </c>
    </row>
    <row r="33" spans="1:9" ht="18">
      <c r="A33" s="93">
        <v>3</v>
      </c>
      <c r="B33" s="94" t="s">
        <v>411</v>
      </c>
      <c r="C33" s="119">
        <f>'REKAP KEBUTUHAN'!J33/'REKAP KEBUTUHAN'!R33*100%</f>
        <v>0.7142857142857143</v>
      </c>
      <c r="D33" s="119">
        <f>'REKAP KEBUTUHAN'!K33/'REKAP KEBUTUHAN'!S33*100%</f>
        <v>1</v>
      </c>
      <c r="E33" s="119">
        <f>'REKAP KEBUTUHAN'!L33/'REKAP KEBUTUHAN'!T33*100%</f>
        <v>1</v>
      </c>
      <c r="F33" s="119">
        <f>'REKAP KEBUTUHAN'!M33/'REKAP KEBUTUHAN'!U33*100%</f>
        <v>0</v>
      </c>
      <c r="G33" s="119" t="e">
        <f>'REKAP KEBUTUHAN'!N33/'REKAP KEBUTUHAN'!V33*100%</f>
        <v>#DIV/0!</v>
      </c>
      <c r="H33" s="119" t="e">
        <f>'REKAP KEBUTUHAN'!O33/'REKAP KEBUTUHAN'!W33*100%</f>
        <v>#DIV/0!</v>
      </c>
      <c r="I33" s="119" t="e">
        <f>'REKAP KEBUTUHAN'!P33/'REKAP KEBUTUHAN'!X33*100%</f>
        <v>#DIV/0!</v>
      </c>
    </row>
    <row r="34" spans="1:9" ht="18">
      <c r="A34" s="93">
        <v>4</v>
      </c>
      <c r="B34" s="94" t="s">
        <v>412</v>
      </c>
      <c r="C34" s="119">
        <f>'REKAP KEBUTUHAN'!J34/'REKAP KEBUTUHAN'!R34*100%</f>
        <v>9.5238095238095233E-2</v>
      </c>
      <c r="D34" s="119">
        <f>'REKAP KEBUTUHAN'!K34/'REKAP KEBUTUHAN'!S34*100%</f>
        <v>1</v>
      </c>
      <c r="E34" s="119">
        <f>'REKAP KEBUTUHAN'!L34/'REKAP KEBUTUHAN'!T34*100%</f>
        <v>1</v>
      </c>
      <c r="F34" s="119">
        <f>'REKAP KEBUTUHAN'!M34/'REKAP KEBUTUHAN'!U34*100%</f>
        <v>0</v>
      </c>
      <c r="G34" s="119" t="e">
        <f>'REKAP KEBUTUHAN'!N34/'REKAP KEBUTUHAN'!V34*100%</f>
        <v>#DIV/0!</v>
      </c>
      <c r="H34" s="119">
        <f>'REKAP KEBUTUHAN'!O34/'REKAP KEBUTUHAN'!W34*100%</f>
        <v>0</v>
      </c>
      <c r="I34" s="119" t="e">
        <f>'REKAP KEBUTUHAN'!P34/'REKAP KEBUTUHAN'!X34*100%</f>
        <v>#DIV/0!</v>
      </c>
    </row>
    <row r="35" spans="1:9" ht="18">
      <c r="A35" s="93">
        <v>5</v>
      </c>
      <c r="B35" s="94" t="s">
        <v>413</v>
      </c>
      <c r="C35" s="119">
        <f>'REKAP KEBUTUHAN'!J35/'REKAP KEBUTUHAN'!R35*100%</f>
        <v>0.14285714285714285</v>
      </c>
      <c r="D35" s="119" t="e">
        <f>'REKAP KEBUTUHAN'!K35/'REKAP KEBUTUHAN'!S35*100%</f>
        <v>#DIV/0!</v>
      </c>
      <c r="E35" s="119">
        <f>'REKAP KEBUTUHAN'!L35/'REKAP KEBUTUHAN'!T35*100%</f>
        <v>1</v>
      </c>
      <c r="F35" s="119" t="e">
        <f>'REKAP KEBUTUHAN'!M35/'REKAP KEBUTUHAN'!U35*100%</f>
        <v>#DIV/0!</v>
      </c>
      <c r="G35" s="119" t="e">
        <f>'REKAP KEBUTUHAN'!N35/'REKAP KEBUTUHAN'!V35*100%</f>
        <v>#DIV/0!</v>
      </c>
      <c r="H35" s="119">
        <f>'REKAP KEBUTUHAN'!O35/'REKAP KEBUTUHAN'!W35*100%</f>
        <v>0</v>
      </c>
      <c r="I35" s="119" t="e">
        <f>'REKAP KEBUTUHAN'!P35/'REKAP KEBUTUHAN'!X35*100%</f>
        <v>#DIV/0!</v>
      </c>
    </row>
    <row r="36" spans="1:9" ht="18">
      <c r="A36" s="93">
        <v>6</v>
      </c>
      <c r="B36" s="94" t="s">
        <v>414</v>
      </c>
      <c r="C36" s="119" t="e">
        <f>'REKAP KEBUTUHAN'!J36/'REKAP KEBUTUHAN'!R36*100%</f>
        <v>#DIV/0!</v>
      </c>
      <c r="D36" s="119" t="e">
        <f>'REKAP KEBUTUHAN'!K36/'REKAP KEBUTUHAN'!S36*100%</f>
        <v>#DIV/0!</v>
      </c>
      <c r="E36" s="119" t="e">
        <f>'REKAP KEBUTUHAN'!L36/'REKAP KEBUTUHAN'!T36*100%</f>
        <v>#DIV/0!</v>
      </c>
      <c r="F36" s="119" t="e">
        <f>'REKAP KEBUTUHAN'!M36/'REKAP KEBUTUHAN'!U36*100%</f>
        <v>#DIV/0!</v>
      </c>
      <c r="G36" s="119" t="e">
        <f>'REKAP KEBUTUHAN'!N36/'REKAP KEBUTUHAN'!V36*100%</f>
        <v>#DIV/0!</v>
      </c>
      <c r="H36" s="119" t="e">
        <f>'REKAP KEBUTUHAN'!O36/'REKAP KEBUTUHAN'!W36*100%</f>
        <v>#DIV/0!</v>
      </c>
      <c r="I36" s="119" t="e">
        <f>'REKAP KEBUTUHAN'!P36/'REKAP KEBUTUHAN'!X36*100%</f>
        <v>#DIV/0!</v>
      </c>
    </row>
    <row r="37" spans="1:9" ht="18">
      <c r="A37" s="93">
        <v>7</v>
      </c>
      <c r="B37" s="94" t="s">
        <v>415</v>
      </c>
      <c r="C37" s="119" t="e">
        <f>'REKAP KEBUTUHAN'!J37/'REKAP KEBUTUHAN'!R37*100%</f>
        <v>#DIV/0!</v>
      </c>
      <c r="D37" s="119" t="e">
        <f>'REKAP KEBUTUHAN'!K37/'REKAP KEBUTUHAN'!S37*100%</f>
        <v>#DIV/0!</v>
      </c>
      <c r="E37" s="119" t="e">
        <f>'REKAP KEBUTUHAN'!L37/'REKAP KEBUTUHAN'!T37*100%</f>
        <v>#DIV/0!</v>
      </c>
      <c r="F37" s="119" t="e">
        <f>'REKAP KEBUTUHAN'!M37/'REKAP KEBUTUHAN'!U37*100%</f>
        <v>#DIV/0!</v>
      </c>
      <c r="G37" s="119" t="e">
        <f>'REKAP KEBUTUHAN'!N37/'REKAP KEBUTUHAN'!V37*100%</f>
        <v>#DIV/0!</v>
      </c>
      <c r="H37" s="119" t="e">
        <f>'REKAP KEBUTUHAN'!O37/'REKAP KEBUTUHAN'!W37*100%</f>
        <v>#DIV/0!</v>
      </c>
      <c r="I37" s="119" t="e">
        <f>'REKAP KEBUTUHAN'!P37/'REKAP KEBUTUHAN'!X37*100%</f>
        <v>#DIV/0!</v>
      </c>
    </row>
    <row r="38" spans="1:9" ht="18">
      <c r="A38" s="93">
        <v>8</v>
      </c>
      <c r="B38" s="94" t="s">
        <v>416</v>
      </c>
      <c r="C38" s="119" t="e">
        <f>'REKAP KEBUTUHAN'!J38/'REKAP KEBUTUHAN'!R38*100%</f>
        <v>#DIV/0!</v>
      </c>
      <c r="D38" s="119" t="e">
        <f>'REKAP KEBUTUHAN'!K38/'REKAP KEBUTUHAN'!S38*100%</f>
        <v>#DIV/0!</v>
      </c>
      <c r="E38" s="119" t="e">
        <f>'REKAP KEBUTUHAN'!L38/'REKAP KEBUTUHAN'!T38*100%</f>
        <v>#DIV/0!</v>
      </c>
      <c r="F38" s="119" t="e">
        <f>'REKAP KEBUTUHAN'!M38/'REKAP KEBUTUHAN'!U38*100%</f>
        <v>#DIV/0!</v>
      </c>
      <c r="G38" s="119" t="e">
        <f>'REKAP KEBUTUHAN'!N38/'REKAP KEBUTUHAN'!V38*100%</f>
        <v>#DIV/0!</v>
      </c>
      <c r="H38" s="119" t="e">
        <f>'REKAP KEBUTUHAN'!O38/'REKAP KEBUTUHAN'!W38*100%</f>
        <v>#DIV/0!</v>
      </c>
      <c r="I38" s="119" t="e">
        <f>'REKAP KEBUTUHAN'!P38/'REKAP KEBUTUHAN'!X38*100%</f>
        <v>#DIV/0!</v>
      </c>
    </row>
    <row r="39" spans="1:9" ht="23.4">
      <c r="A39" s="136" t="s">
        <v>445</v>
      </c>
      <c r="B39" s="137"/>
      <c r="C39" s="137"/>
      <c r="D39" s="137"/>
      <c r="E39" s="137"/>
      <c r="F39" s="137"/>
      <c r="G39" s="137"/>
      <c r="H39" s="137"/>
      <c r="I39" s="137"/>
    </row>
    <row r="40" spans="1:9" ht="15.6">
      <c r="A40" s="95" t="s">
        <v>383</v>
      </c>
      <c r="B40" s="95" t="s">
        <v>384</v>
      </c>
      <c r="C40" s="83" t="s">
        <v>357</v>
      </c>
      <c r="D40" s="83" t="s">
        <v>358</v>
      </c>
      <c r="E40" s="83" t="s">
        <v>71</v>
      </c>
      <c r="F40" s="83" t="s">
        <v>359</v>
      </c>
      <c r="G40" s="84" t="s">
        <v>360</v>
      </c>
      <c r="H40" s="83" t="s">
        <v>95</v>
      </c>
      <c r="I40" s="83" t="s">
        <v>186</v>
      </c>
    </row>
    <row r="41" spans="1:9" ht="23.4">
      <c r="A41" s="138" t="s">
        <v>417</v>
      </c>
      <c r="B41" s="139"/>
      <c r="C41" s="139"/>
      <c r="D41" s="139"/>
      <c r="E41" s="139"/>
      <c r="F41" s="139"/>
      <c r="G41" s="139"/>
      <c r="H41" s="139"/>
      <c r="I41" s="140"/>
    </row>
    <row r="42" spans="1:9" ht="18">
      <c r="A42" s="93">
        <v>1</v>
      </c>
      <c r="B42" s="94" t="s">
        <v>418</v>
      </c>
      <c r="C42" s="97"/>
      <c r="D42" s="97"/>
      <c r="E42" s="97"/>
      <c r="F42" s="97"/>
      <c r="G42" s="97"/>
      <c r="H42" s="97"/>
      <c r="I42" s="97"/>
    </row>
    <row r="43" spans="1:9" ht="18">
      <c r="A43" s="93">
        <v>2</v>
      </c>
      <c r="B43" s="94" t="s">
        <v>419</v>
      </c>
      <c r="C43" s="97"/>
      <c r="D43" s="97"/>
      <c r="E43" s="97"/>
      <c r="F43" s="97"/>
      <c r="G43" s="97"/>
      <c r="H43" s="97"/>
      <c r="I43" s="97"/>
    </row>
    <row r="44" spans="1:9" ht="18">
      <c r="A44" s="93">
        <v>3</v>
      </c>
      <c r="B44" s="94" t="s">
        <v>420</v>
      </c>
      <c r="C44" s="97"/>
      <c r="D44" s="97"/>
      <c r="E44" s="97"/>
      <c r="F44" s="97"/>
      <c r="G44" s="97"/>
      <c r="H44" s="97"/>
      <c r="I44" s="97"/>
    </row>
    <row r="45" spans="1:9" ht="18">
      <c r="A45" s="93">
        <v>4</v>
      </c>
      <c r="B45" s="94" t="s">
        <v>421</v>
      </c>
      <c r="C45" s="97"/>
      <c r="D45" s="97"/>
      <c r="E45" s="97"/>
      <c r="F45" s="97"/>
      <c r="G45" s="97"/>
      <c r="H45" s="97"/>
      <c r="I45" s="97"/>
    </row>
    <row r="46" spans="1:9" ht="18">
      <c r="A46" s="93">
        <v>5</v>
      </c>
      <c r="B46" s="94" t="s">
        <v>422</v>
      </c>
      <c r="C46" s="97"/>
      <c r="D46" s="97"/>
      <c r="E46" s="97"/>
      <c r="F46" s="97"/>
      <c r="G46" s="97"/>
      <c r="H46" s="97"/>
      <c r="I46" s="97"/>
    </row>
    <row r="47" spans="1:9" ht="18">
      <c r="A47" s="93">
        <v>6</v>
      </c>
      <c r="B47" s="94" t="s">
        <v>423</v>
      </c>
      <c r="C47" s="97"/>
      <c r="D47" s="97"/>
      <c r="E47" s="97"/>
      <c r="F47" s="97"/>
      <c r="G47" s="97"/>
      <c r="H47" s="97"/>
      <c r="I47" s="97"/>
    </row>
    <row r="48" spans="1:9" ht="23.4">
      <c r="A48" s="136" t="s">
        <v>445</v>
      </c>
      <c r="B48" s="137"/>
      <c r="C48" s="137"/>
      <c r="D48" s="137"/>
      <c r="E48" s="137"/>
      <c r="F48" s="137"/>
      <c r="G48" s="137"/>
      <c r="H48" s="137"/>
      <c r="I48" s="137"/>
    </row>
    <row r="49" spans="1:9" ht="15.6">
      <c r="A49" s="95" t="s">
        <v>383</v>
      </c>
      <c r="B49" s="95" t="s">
        <v>384</v>
      </c>
      <c r="C49" s="83" t="s">
        <v>357</v>
      </c>
      <c r="D49" s="83" t="s">
        <v>358</v>
      </c>
      <c r="E49" s="83" t="s">
        <v>71</v>
      </c>
      <c r="F49" s="83" t="s">
        <v>359</v>
      </c>
      <c r="G49" s="84" t="s">
        <v>360</v>
      </c>
      <c r="H49" s="83" t="s">
        <v>95</v>
      </c>
      <c r="I49" s="83" t="s">
        <v>186</v>
      </c>
    </row>
    <row r="50" spans="1:9" ht="23.4">
      <c r="A50" s="138" t="s">
        <v>424</v>
      </c>
      <c r="B50" s="139"/>
      <c r="C50" s="139"/>
      <c r="D50" s="139"/>
      <c r="E50" s="139"/>
      <c r="F50" s="139"/>
      <c r="G50" s="139"/>
      <c r="H50" s="139"/>
      <c r="I50" s="140"/>
    </row>
    <row r="51" spans="1:9" ht="18">
      <c r="A51" s="93">
        <v>1</v>
      </c>
      <c r="B51" s="94" t="s">
        <v>425</v>
      </c>
      <c r="C51" s="97"/>
      <c r="D51" s="97"/>
      <c r="E51" s="97"/>
      <c r="F51" s="97"/>
      <c r="G51" s="97"/>
      <c r="H51" s="97"/>
      <c r="I51" s="97"/>
    </row>
    <row r="52" spans="1:9" ht="18">
      <c r="A52" s="93">
        <v>2</v>
      </c>
      <c r="B52" s="94" t="s">
        <v>426</v>
      </c>
      <c r="C52" s="97"/>
      <c r="D52" s="97"/>
      <c r="E52" s="97"/>
      <c r="F52" s="97"/>
      <c r="G52" s="97"/>
      <c r="H52" s="97"/>
      <c r="I52" s="97"/>
    </row>
    <row r="53" spans="1:9" ht="23.4">
      <c r="A53" s="136" t="s">
        <v>445</v>
      </c>
      <c r="B53" s="137"/>
      <c r="C53" s="137"/>
      <c r="D53" s="137"/>
      <c r="E53" s="137"/>
      <c r="F53" s="137"/>
      <c r="G53" s="137"/>
      <c r="H53" s="137"/>
      <c r="I53" s="137"/>
    </row>
    <row r="54" spans="1:9" ht="15.6">
      <c r="A54" s="95" t="s">
        <v>383</v>
      </c>
      <c r="B54" s="95" t="s">
        <v>384</v>
      </c>
      <c r="C54" s="83" t="s">
        <v>357</v>
      </c>
      <c r="D54" s="83" t="s">
        <v>358</v>
      </c>
      <c r="E54" s="83" t="s">
        <v>71</v>
      </c>
      <c r="F54" s="83" t="s">
        <v>359</v>
      </c>
      <c r="G54" s="84" t="s">
        <v>360</v>
      </c>
      <c r="H54" s="83" t="s">
        <v>95</v>
      </c>
      <c r="I54" s="83" t="s">
        <v>186</v>
      </c>
    </row>
    <row r="55" spans="1:9" ht="23.4">
      <c r="A55" s="138" t="s">
        <v>447</v>
      </c>
      <c r="B55" s="139"/>
      <c r="C55" s="139"/>
      <c r="D55" s="139"/>
      <c r="E55" s="139"/>
      <c r="F55" s="139"/>
      <c r="G55" s="139"/>
      <c r="H55" s="139"/>
      <c r="I55" s="140"/>
    </row>
    <row r="56" spans="1:9" ht="18">
      <c r="A56" s="93">
        <v>1</v>
      </c>
      <c r="B56" s="94" t="s">
        <v>427</v>
      </c>
      <c r="C56" s="119">
        <f>'REKAP KEBUTUHAN'!J56/'REKAP KEBUTUHAN'!R56*100%</f>
        <v>0.66666666666666663</v>
      </c>
      <c r="D56" s="119" t="e">
        <f>'REKAP KEBUTUHAN'!K56/'REKAP KEBUTUHAN'!S56*100%</f>
        <v>#DIV/0!</v>
      </c>
      <c r="E56" s="119" t="e">
        <f>'REKAP KEBUTUHAN'!L56/'REKAP KEBUTUHAN'!T56*100%</f>
        <v>#DIV/0!</v>
      </c>
      <c r="F56" s="119" t="e">
        <f>'REKAP KEBUTUHAN'!M56/'REKAP KEBUTUHAN'!U56*100%</f>
        <v>#DIV/0!</v>
      </c>
      <c r="G56" s="119" t="e">
        <f>'REKAP KEBUTUHAN'!N56/'REKAP KEBUTUHAN'!V56*100%</f>
        <v>#DIV/0!</v>
      </c>
      <c r="H56" s="119" t="e">
        <f>'REKAP KEBUTUHAN'!O56/'REKAP KEBUTUHAN'!W56*100%</f>
        <v>#DIV/0!</v>
      </c>
      <c r="I56" s="119" t="e">
        <f>'REKAP KEBUTUHAN'!P56/'REKAP KEBUTUHAN'!X56*100%</f>
        <v>#DIV/0!</v>
      </c>
    </row>
    <row r="57" spans="1:9" ht="18">
      <c r="A57" s="93">
        <v>2</v>
      </c>
      <c r="B57" s="94" t="s">
        <v>428</v>
      </c>
      <c r="C57" s="119" t="e">
        <f>'REKAP KEBUTUHAN'!J57/'REKAP KEBUTUHAN'!R57*100%</f>
        <v>#DIV/0!</v>
      </c>
      <c r="D57" s="119" t="e">
        <f>'REKAP KEBUTUHAN'!K57/'REKAP KEBUTUHAN'!S57*100%</f>
        <v>#DIV/0!</v>
      </c>
      <c r="E57" s="119" t="e">
        <f>'REKAP KEBUTUHAN'!L57/'REKAP KEBUTUHAN'!T57*100%</f>
        <v>#DIV/0!</v>
      </c>
      <c r="F57" s="119" t="e">
        <f>'REKAP KEBUTUHAN'!M57/'REKAP KEBUTUHAN'!U57*100%</f>
        <v>#DIV/0!</v>
      </c>
      <c r="G57" s="119" t="e">
        <f>'REKAP KEBUTUHAN'!N57/'REKAP KEBUTUHAN'!V57*100%</f>
        <v>#DIV/0!</v>
      </c>
      <c r="H57" s="119" t="e">
        <f>'REKAP KEBUTUHAN'!O57/'REKAP KEBUTUHAN'!W57*100%</f>
        <v>#DIV/0!</v>
      </c>
      <c r="I57" s="119" t="e">
        <f>'REKAP KEBUTUHAN'!P57/'REKAP KEBUTUHAN'!X57*100%</f>
        <v>#DIV/0!</v>
      </c>
    </row>
    <row r="58" spans="1:9" ht="18">
      <c r="A58" s="93">
        <v>3</v>
      </c>
      <c r="B58" s="94" t="s">
        <v>429</v>
      </c>
      <c r="C58" s="119">
        <f>'REKAP KEBUTUHAN'!J58/'REKAP KEBUTUHAN'!R58*100%</f>
        <v>0.72727272727272729</v>
      </c>
      <c r="D58" s="119">
        <f>'REKAP KEBUTUHAN'!K58/'REKAP KEBUTUHAN'!S58*100%</f>
        <v>1</v>
      </c>
      <c r="E58" s="119" t="e">
        <f>'REKAP KEBUTUHAN'!L58/'REKAP KEBUTUHAN'!T58*100%</f>
        <v>#DIV/0!</v>
      </c>
      <c r="F58" s="119" t="e">
        <f>'REKAP KEBUTUHAN'!M58/'REKAP KEBUTUHAN'!U58*100%</f>
        <v>#DIV/0!</v>
      </c>
      <c r="G58" s="119" t="e">
        <f>'REKAP KEBUTUHAN'!N58/'REKAP KEBUTUHAN'!V58*100%</f>
        <v>#DIV/0!</v>
      </c>
      <c r="H58" s="119" t="e">
        <f>'REKAP KEBUTUHAN'!O58/'REKAP KEBUTUHAN'!W58*100%</f>
        <v>#DIV/0!</v>
      </c>
      <c r="I58" s="119" t="e">
        <f>'REKAP KEBUTUHAN'!P58/'REKAP KEBUTUHAN'!X58*100%</f>
        <v>#DIV/0!</v>
      </c>
    </row>
    <row r="59" spans="1:9" ht="18">
      <c r="A59" s="93">
        <v>4</v>
      </c>
      <c r="B59" s="94" t="s">
        <v>430</v>
      </c>
      <c r="C59" s="119">
        <f>'REKAP KEBUTUHAN'!J59/'REKAP KEBUTUHAN'!R59*100%</f>
        <v>0.76470588235294112</v>
      </c>
      <c r="D59" s="119">
        <f>'REKAP KEBUTUHAN'!K59/'REKAP KEBUTUHAN'!S59*100%</f>
        <v>1</v>
      </c>
      <c r="E59" s="119" t="e">
        <f>'REKAP KEBUTUHAN'!L59/'REKAP KEBUTUHAN'!T59*100%</f>
        <v>#DIV/0!</v>
      </c>
      <c r="F59" s="119">
        <f>'REKAP KEBUTUHAN'!M59/'REKAP KEBUTUHAN'!U59*100%</f>
        <v>1</v>
      </c>
      <c r="G59" s="119" t="e">
        <f>'REKAP KEBUTUHAN'!N59/'REKAP KEBUTUHAN'!V59*100%</f>
        <v>#DIV/0!</v>
      </c>
      <c r="H59" s="119" t="e">
        <f>'REKAP KEBUTUHAN'!O59/'REKAP KEBUTUHAN'!W59*100%</f>
        <v>#DIV/0!</v>
      </c>
      <c r="I59" s="119" t="e">
        <f>'REKAP KEBUTUHAN'!P59/'REKAP KEBUTUHAN'!X59*100%</f>
        <v>#DIV/0!</v>
      </c>
    </row>
    <row r="60" spans="1:9" ht="18">
      <c r="A60" s="93">
        <v>5</v>
      </c>
      <c r="B60" s="94" t="s">
        <v>431</v>
      </c>
      <c r="C60" s="119">
        <f>'REKAP KEBUTUHAN'!J60/'REKAP KEBUTUHAN'!R60*100%</f>
        <v>0.95652173913043481</v>
      </c>
      <c r="D60" s="119">
        <f>'REKAP KEBUTUHAN'!K60/'REKAP KEBUTUHAN'!S60*100%</f>
        <v>1</v>
      </c>
      <c r="E60" s="119" t="e">
        <f>'REKAP KEBUTUHAN'!L60/'REKAP KEBUTUHAN'!T60*100%</f>
        <v>#DIV/0!</v>
      </c>
      <c r="F60" s="119">
        <f>'REKAP KEBUTUHAN'!M60/'REKAP KEBUTUHAN'!U60*100%</f>
        <v>0.33333333333333331</v>
      </c>
      <c r="G60" s="119">
        <f>'REKAP KEBUTUHAN'!N60/'REKAP KEBUTUHAN'!V60*100%</f>
        <v>1</v>
      </c>
      <c r="H60" s="119" t="e">
        <f>'REKAP KEBUTUHAN'!O60/'REKAP KEBUTUHAN'!W60*100%</f>
        <v>#DIV/0!</v>
      </c>
      <c r="I60" s="119" t="e">
        <f>'REKAP KEBUTUHAN'!P60/'REKAP KEBUTUHAN'!X60*100%</f>
        <v>#DIV/0!</v>
      </c>
    </row>
    <row r="61" spans="1:9" ht="18">
      <c r="A61" s="93">
        <v>6</v>
      </c>
      <c r="B61" s="94" t="s">
        <v>432</v>
      </c>
      <c r="C61" s="119">
        <f>'REKAP KEBUTUHAN'!J61/'REKAP KEBUTUHAN'!R61*100%</f>
        <v>0.57894736842105265</v>
      </c>
      <c r="D61" s="119" t="e">
        <f>'REKAP KEBUTUHAN'!K61/'REKAP KEBUTUHAN'!S61*100%</f>
        <v>#DIV/0!</v>
      </c>
      <c r="E61" s="119" t="e">
        <f>'REKAP KEBUTUHAN'!L61/'REKAP KEBUTUHAN'!T61*100%</f>
        <v>#DIV/0!</v>
      </c>
      <c r="F61" s="119" t="e">
        <f>'REKAP KEBUTUHAN'!M61/'REKAP KEBUTUHAN'!U61*100%</f>
        <v>#DIV/0!</v>
      </c>
      <c r="G61" s="119" t="e">
        <f>'REKAP KEBUTUHAN'!N61/'REKAP KEBUTUHAN'!V61*100%</f>
        <v>#DIV/0!</v>
      </c>
      <c r="H61" s="119" t="e">
        <f>'REKAP KEBUTUHAN'!O61/'REKAP KEBUTUHAN'!W61*100%</f>
        <v>#DIV/0!</v>
      </c>
      <c r="I61" s="119">
        <f>'REKAP KEBUTUHAN'!P61/'REKAP KEBUTUHAN'!X61*100%</f>
        <v>1</v>
      </c>
    </row>
    <row r="62" spans="1:9" ht="18">
      <c r="A62" s="93">
        <v>7</v>
      </c>
      <c r="B62" s="94" t="s">
        <v>433</v>
      </c>
      <c r="C62" s="119">
        <f>'REKAP KEBUTUHAN'!J62/'REKAP KEBUTUHAN'!R62*100%</f>
        <v>1</v>
      </c>
      <c r="D62" s="119" t="e">
        <f>'REKAP KEBUTUHAN'!K62/'REKAP KEBUTUHAN'!S62*100%</f>
        <v>#DIV/0!</v>
      </c>
      <c r="E62" s="119">
        <f>'REKAP KEBUTUHAN'!L62/'REKAP KEBUTUHAN'!T62*100%</f>
        <v>1</v>
      </c>
      <c r="F62" s="119">
        <f>'REKAP KEBUTUHAN'!M62/'REKAP KEBUTUHAN'!U62*100%</f>
        <v>1</v>
      </c>
      <c r="G62" s="119">
        <f>'REKAP KEBUTUHAN'!N62/'REKAP KEBUTUHAN'!V62*100%</f>
        <v>1</v>
      </c>
      <c r="H62" s="119">
        <f>'REKAP KEBUTUHAN'!O62/'REKAP KEBUTUHAN'!W62*100%</f>
        <v>1</v>
      </c>
      <c r="I62" s="119">
        <f>'REKAP KEBUTUHAN'!P62/'REKAP KEBUTUHAN'!X62*100%</f>
        <v>1</v>
      </c>
    </row>
    <row r="63" spans="1:9" ht="18">
      <c r="A63" s="93">
        <v>8</v>
      </c>
      <c r="B63" s="94" t="s">
        <v>434</v>
      </c>
      <c r="C63" s="119">
        <f>'REKAP KEBUTUHAN'!J63/'REKAP KEBUTUHAN'!R63*100%</f>
        <v>0.88749999999999996</v>
      </c>
      <c r="D63" s="119">
        <f>'REKAP KEBUTUHAN'!K63/'REKAP KEBUTUHAN'!S63*100%</f>
        <v>1</v>
      </c>
      <c r="E63" s="119" t="e">
        <f>'REKAP KEBUTUHAN'!L63/'REKAP KEBUTUHAN'!T63*100%</f>
        <v>#DIV/0!</v>
      </c>
      <c r="F63" s="119" t="e">
        <f>'REKAP KEBUTUHAN'!M63/'REKAP KEBUTUHAN'!U63*100%</f>
        <v>#DIV/0!</v>
      </c>
      <c r="G63" s="119" t="e">
        <f>'REKAP KEBUTUHAN'!N63/'REKAP KEBUTUHAN'!V63*100%</f>
        <v>#DIV/0!</v>
      </c>
      <c r="H63" s="119" t="e">
        <f>'REKAP KEBUTUHAN'!O63/'REKAP KEBUTUHAN'!W63*100%</f>
        <v>#DIV/0!</v>
      </c>
      <c r="I63" s="119" t="e">
        <f>'REKAP KEBUTUHAN'!P63/'REKAP KEBUTUHAN'!X63*100%</f>
        <v>#DIV/0!</v>
      </c>
    </row>
    <row r="64" spans="1:9" ht="18">
      <c r="A64" s="93">
        <v>9</v>
      </c>
      <c r="B64" s="94" t="s">
        <v>435</v>
      </c>
      <c r="C64" s="119">
        <f>'REKAP KEBUTUHAN'!J64/'REKAP KEBUTUHAN'!R64*100%</f>
        <v>0.76190476190476186</v>
      </c>
      <c r="D64" s="119" t="e">
        <f>'REKAP KEBUTUHAN'!K64/'REKAP KEBUTUHAN'!S64*100%</f>
        <v>#DIV/0!</v>
      </c>
      <c r="E64" s="119">
        <f>'REKAP KEBUTUHAN'!L64/'REKAP KEBUTUHAN'!T64*100%</f>
        <v>1</v>
      </c>
      <c r="F64" s="119">
        <f>'REKAP KEBUTUHAN'!M64/'REKAP KEBUTUHAN'!U64*100%</f>
        <v>1</v>
      </c>
      <c r="G64" s="119">
        <f>'REKAP KEBUTUHAN'!N64/'REKAP KEBUTUHAN'!V64*100%</f>
        <v>1</v>
      </c>
      <c r="H64" s="119" t="e">
        <f>'REKAP KEBUTUHAN'!O64/'REKAP KEBUTUHAN'!W64*100%</f>
        <v>#DIV/0!</v>
      </c>
      <c r="I64" s="119" t="e">
        <f>'REKAP KEBUTUHAN'!P64/'REKAP KEBUTUHAN'!X64*100%</f>
        <v>#DIV/0!</v>
      </c>
    </row>
    <row r="65" spans="1:9" ht="18">
      <c r="A65" s="93">
        <v>10</v>
      </c>
      <c r="B65" s="94" t="s">
        <v>436</v>
      </c>
      <c r="C65" s="119">
        <f>'REKAP KEBUTUHAN'!J65/'REKAP KEBUTUHAN'!R65*100%</f>
        <v>0.9285714285714286</v>
      </c>
      <c r="D65" s="119">
        <f>'REKAP KEBUTUHAN'!K65/'REKAP KEBUTUHAN'!S65*100%</f>
        <v>1</v>
      </c>
      <c r="E65" s="119">
        <f>'REKAP KEBUTUHAN'!L65/'REKAP KEBUTUHAN'!T65*100%</f>
        <v>1</v>
      </c>
      <c r="F65" s="119">
        <f>'REKAP KEBUTUHAN'!M65/'REKAP KEBUTUHAN'!U65*100%</f>
        <v>1</v>
      </c>
      <c r="G65" s="119">
        <f>'REKAP KEBUTUHAN'!N65/'REKAP KEBUTUHAN'!V65*100%</f>
        <v>1</v>
      </c>
      <c r="H65" s="119" t="e">
        <f>'REKAP KEBUTUHAN'!O65/'REKAP KEBUTUHAN'!W65*100%</f>
        <v>#DIV/0!</v>
      </c>
      <c r="I65" s="119" t="e">
        <f>'REKAP KEBUTUHAN'!P65/'REKAP KEBUTUHAN'!X65*100%</f>
        <v>#DIV/0!</v>
      </c>
    </row>
    <row r="66" spans="1:9" ht="18">
      <c r="A66" s="93">
        <v>11</v>
      </c>
      <c r="B66" s="94" t="s">
        <v>404</v>
      </c>
      <c r="C66" s="119">
        <f>'REKAP KEBUTUHAN'!J66/'REKAP KEBUTUHAN'!R66*100%</f>
        <v>7.1428571428571425E-2</v>
      </c>
      <c r="D66" s="119" t="e">
        <f>'REKAP KEBUTUHAN'!K66/'REKAP KEBUTUHAN'!S66*100%</f>
        <v>#DIV/0!</v>
      </c>
      <c r="E66" s="119" t="e">
        <f>'REKAP KEBUTUHAN'!L66/'REKAP KEBUTUHAN'!T66*100%</f>
        <v>#DIV/0!</v>
      </c>
      <c r="F66" s="119" t="e">
        <f>'REKAP KEBUTUHAN'!M66/'REKAP KEBUTUHAN'!U66*100%</f>
        <v>#DIV/0!</v>
      </c>
      <c r="G66" s="119" t="e">
        <f>'REKAP KEBUTUHAN'!N66/'REKAP KEBUTUHAN'!V66*100%</f>
        <v>#DIV/0!</v>
      </c>
      <c r="H66" s="119" t="e">
        <f>'REKAP KEBUTUHAN'!O66/'REKAP KEBUTUHAN'!W66*100%</f>
        <v>#DIV/0!</v>
      </c>
      <c r="I66" s="119" t="e">
        <f>'REKAP KEBUTUHAN'!P66/'REKAP KEBUTUHAN'!X66*100%</f>
        <v>#DIV/0!</v>
      </c>
    </row>
    <row r="67" spans="1:9" ht="18">
      <c r="A67" s="93">
        <v>12</v>
      </c>
      <c r="B67" s="94" t="s">
        <v>437</v>
      </c>
      <c r="C67" s="119">
        <f>'REKAP KEBUTUHAN'!J67/'REKAP KEBUTUHAN'!R67*100%</f>
        <v>0.83333333333333337</v>
      </c>
      <c r="D67" s="119" t="e">
        <f>'REKAP KEBUTUHAN'!K67/'REKAP KEBUTUHAN'!S67*100%</f>
        <v>#DIV/0!</v>
      </c>
      <c r="E67" s="119">
        <f>'REKAP KEBUTUHAN'!L67/'REKAP KEBUTUHAN'!T67*100%</f>
        <v>1</v>
      </c>
      <c r="F67" s="119">
        <f>'REKAP KEBUTUHAN'!M67/'REKAP KEBUTUHAN'!U67*100%</f>
        <v>0.66666666666666663</v>
      </c>
      <c r="G67" s="119">
        <f>'REKAP KEBUTUHAN'!N67/'REKAP KEBUTUHAN'!V67*100%</f>
        <v>1</v>
      </c>
      <c r="H67" s="119" t="e">
        <f>'REKAP KEBUTUHAN'!O67/'REKAP KEBUTUHAN'!W67*100%</f>
        <v>#DIV/0!</v>
      </c>
      <c r="I67" s="119" t="e">
        <f>'REKAP KEBUTUHAN'!P67/'REKAP KEBUTUHAN'!X67*100%</f>
        <v>#DIV/0!</v>
      </c>
    </row>
    <row r="68" spans="1:9" ht="18">
      <c r="A68" s="93">
        <v>13</v>
      </c>
      <c r="B68" s="94" t="s">
        <v>438</v>
      </c>
      <c r="C68" s="119" t="e">
        <f>'REKAP KEBUTUHAN'!J68/'REKAP KEBUTUHAN'!R68*100%</f>
        <v>#DIV/0!</v>
      </c>
      <c r="D68" s="119" t="e">
        <f>'REKAP KEBUTUHAN'!K68/'REKAP KEBUTUHAN'!S68*100%</f>
        <v>#DIV/0!</v>
      </c>
      <c r="E68" s="119" t="e">
        <f>'REKAP KEBUTUHAN'!L68/'REKAP KEBUTUHAN'!T68*100%</f>
        <v>#DIV/0!</v>
      </c>
      <c r="F68" s="119" t="e">
        <f>'REKAP KEBUTUHAN'!M68/'REKAP KEBUTUHAN'!U68*100%</f>
        <v>#DIV/0!</v>
      </c>
      <c r="G68" s="119" t="e">
        <f>'REKAP KEBUTUHAN'!N68/'REKAP KEBUTUHAN'!V68*100%</f>
        <v>#DIV/0!</v>
      </c>
      <c r="H68" s="119" t="e">
        <f>'REKAP KEBUTUHAN'!O68/'REKAP KEBUTUHAN'!W68*100%</f>
        <v>#DIV/0!</v>
      </c>
      <c r="I68" s="119" t="e">
        <f>'REKAP KEBUTUHAN'!P68/'REKAP KEBUTUHAN'!X68*100%</f>
        <v>#DIV/0!</v>
      </c>
    </row>
    <row r="69" spans="1:9" ht="18">
      <c r="A69" s="93">
        <v>14</v>
      </c>
      <c r="B69" s="94" t="s">
        <v>439</v>
      </c>
      <c r="C69" s="119" t="e">
        <f>'REKAP KEBUTUHAN'!J69/'REKAP KEBUTUHAN'!R69*100%</f>
        <v>#DIV/0!</v>
      </c>
      <c r="D69" s="119" t="e">
        <f>'REKAP KEBUTUHAN'!K69/'REKAP KEBUTUHAN'!S69*100%</f>
        <v>#DIV/0!</v>
      </c>
      <c r="E69" s="119" t="e">
        <f>'REKAP KEBUTUHAN'!L69/'REKAP KEBUTUHAN'!T69*100%</f>
        <v>#DIV/0!</v>
      </c>
      <c r="F69" s="119" t="e">
        <f>'REKAP KEBUTUHAN'!M69/'REKAP KEBUTUHAN'!U69*100%</f>
        <v>#DIV/0!</v>
      </c>
      <c r="G69" s="119" t="e">
        <f>'REKAP KEBUTUHAN'!N69/'REKAP KEBUTUHAN'!V69*100%</f>
        <v>#DIV/0!</v>
      </c>
      <c r="H69" s="119" t="e">
        <f>'REKAP KEBUTUHAN'!O69/'REKAP KEBUTUHAN'!W69*100%</f>
        <v>#DIV/0!</v>
      </c>
      <c r="I69" s="119" t="e">
        <f>'REKAP KEBUTUHAN'!P69/'REKAP KEBUTUHAN'!X69*100%</f>
        <v>#DIV/0!</v>
      </c>
    </row>
    <row r="70" spans="1:9" ht="18">
      <c r="A70" s="93">
        <v>15</v>
      </c>
      <c r="B70" s="94" t="s">
        <v>440</v>
      </c>
      <c r="C70" s="119">
        <f>'REKAP KEBUTUHAN'!J70/'REKAP KEBUTUHAN'!R70*100%</f>
        <v>0.8</v>
      </c>
      <c r="D70" s="119">
        <f>'REKAP KEBUTUHAN'!K70/'REKAP KEBUTUHAN'!S70*100%</f>
        <v>1</v>
      </c>
      <c r="E70" s="119" t="e">
        <f>'REKAP KEBUTUHAN'!L70/'REKAP KEBUTUHAN'!T70*100%</f>
        <v>#DIV/0!</v>
      </c>
      <c r="F70" s="119" t="e">
        <f>'REKAP KEBUTUHAN'!M70/'REKAP KEBUTUHAN'!U70*100%</f>
        <v>#DIV/0!</v>
      </c>
      <c r="G70" s="119">
        <f>'REKAP KEBUTUHAN'!N70/'REKAP KEBUTUHAN'!V70*100%</f>
        <v>1</v>
      </c>
      <c r="H70" s="119" t="e">
        <f>'REKAP KEBUTUHAN'!O70/'REKAP KEBUTUHAN'!W70*100%</f>
        <v>#DIV/0!</v>
      </c>
      <c r="I70" s="119" t="e">
        <f>'REKAP KEBUTUHAN'!P70/'REKAP KEBUTUHAN'!X70*100%</f>
        <v>#DIV/0!</v>
      </c>
    </row>
    <row r="71" spans="1:9" ht="18">
      <c r="A71" s="93">
        <v>16</v>
      </c>
      <c r="B71" s="94" t="s">
        <v>441</v>
      </c>
      <c r="C71" s="119" t="e">
        <f>'REKAP KEBUTUHAN'!J71/'REKAP KEBUTUHAN'!R71*100%</f>
        <v>#DIV/0!</v>
      </c>
      <c r="D71" s="119" t="e">
        <f>'REKAP KEBUTUHAN'!K71/'REKAP KEBUTUHAN'!S71*100%</f>
        <v>#DIV/0!</v>
      </c>
      <c r="E71" s="119" t="e">
        <f>'REKAP KEBUTUHAN'!L71/'REKAP KEBUTUHAN'!T71*100%</f>
        <v>#DIV/0!</v>
      </c>
      <c r="F71" s="119" t="e">
        <f>'REKAP KEBUTUHAN'!M71/'REKAP KEBUTUHAN'!U71*100%</f>
        <v>#DIV/0!</v>
      </c>
      <c r="G71" s="119" t="e">
        <f>'REKAP KEBUTUHAN'!N71/'REKAP KEBUTUHAN'!V71*100%</f>
        <v>#DIV/0!</v>
      </c>
      <c r="H71" s="119" t="e">
        <f>'REKAP KEBUTUHAN'!O71/'REKAP KEBUTUHAN'!W71*100%</f>
        <v>#DIV/0!</v>
      </c>
      <c r="I71" s="119" t="e">
        <f>'REKAP KEBUTUHAN'!P71/'REKAP KEBUTUHAN'!X71*100%</f>
        <v>#DIV/0!</v>
      </c>
    </row>
    <row r="72" spans="1:9" ht="18">
      <c r="A72" s="93">
        <v>17</v>
      </c>
      <c r="B72" s="94" t="s">
        <v>442</v>
      </c>
      <c r="C72" s="119" t="e">
        <f>'REKAP KEBUTUHAN'!J72/'REKAP KEBUTUHAN'!R72*100%</f>
        <v>#DIV/0!</v>
      </c>
      <c r="D72" s="119" t="e">
        <f>'REKAP KEBUTUHAN'!K72/'REKAP KEBUTUHAN'!S72*100%</f>
        <v>#DIV/0!</v>
      </c>
      <c r="E72" s="119" t="e">
        <f>'REKAP KEBUTUHAN'!L72/'REKAP KEBUTUHAN'!T72*100%</f>
        <v>#DIV/0!</v>
      </c>
      <c r="F72" s="119" t="e">
        <f>'REKAP KEBUTUHAN'!M72/'REKAP KEBUTUHAN'!U72*100%</f>
        <v>#DIV/0!</v>
      </c>
      <c r="G72" s="119" t="e">
        <f>'REKAP KEBUTUHAN'!N72/'REKAP KEBUTUHAN'!V72*100%</f>
        <v>#DIV/0!</v>
      </c>
      <c r="H72" s="119" t="e">
        <f>'REKAP KEBUTUHAN'!O72/'REKAP KEBUTUHAN'!W72*100%</f>
        <v>#DIV/0!</v>
      </c>
      <c r="I72" s="119" t="e">
        <f>'REKAP KEBUTUHAN'!P72/'REKAP KEBUTUHAN'!X72*100%</f>
        <v>#DIV/0!</v>
      </c>
    </row>
    <row r="73" spans="1:9" ht="18">
      <c r="A73" s="93">
        <v>18</v>
      </c>
      <c r="B73" s="94" t="s">
        <v>443</v>
      </c>
      <c r="C73" s="119" t="e">
        <f>'REKAP KEBUTUHAN'!J73/'REKAP KEBUTUHAN'!R73*100%</f>
        <v>#DIV/0!</v>
      </c>
      <c r="D73" s="119" t="e">
        <f>'REKAP KEBUTUHAN'!K73/'REKAP KEBUTUHAN'!S73*100%</f>
        <v>#DIV/0!</v>
      </c>
      <c r="E73" s="119" t="e">
        <f>'REKAP KEBUTUHAN'!L73/'REKAP KEBUTUHAN'!T73*100%</f>
        <v>#DIV/0!</v>
      </c>
      <c r="F73" s="119" t="e">
        <f>'REKAP KEBUTUHAN'!M73/'REKAP KEBUTUHAN'!U73*100%</f>
        <v>#DIV/0!</v>
      </c>
      <c r="G73" s="119" t="e">
        <f>'REKAP KEBUTUHAN'!N73/'REKAP KEBUTUHAN'!V73*100%</f>
        <v>#DIV/0!</v>
      </c>
      <c r="H73" s="119" t="e">
        <f>'REKAP KEBUTUHAN'!O73/'REKAP KEBUTUHAN'!W73*100%</f>
        <v>#DIV/0!</v>
      </c>
      <c r="I73" s="119" t="e">
        <f>'REKAP KEBUTUHAN'!P73/'REKAP KEBUTUHAN'!X73*100%</f>
        <v>#DIV/0!</v>
      </c>
    </row>
    <row r="74" spans="1:9" ht="18">
      <c r="A74" s="93">
        <v>19</v>
      </c>
      <c r="B74" s="94" t="s">
        <v>444</v>
      </c>
      <c r="C74" s="119">
        <f>'REKAP KEBUTUHAN'!J74/'REKAP KEBUTUHAN'!R74*100%</f>
        <v>1</v>
      </c>
      <c r="D74" s="119" t="e">
        <f>'REKAP KEBUTUHAN'!K74/'REKAP KEBUTUHAN'!S74*100%</f>
        <v>#DIV/0!</v>
      </c>
      <c r="E74" s="119">
        <f>'REKAP KEBUTUHAN'!L74/'REKAP KEBUTUHAN'!T74*100%</f>
        <v>1</v>
      </c>
      <c r="F74" s="119" t="e">
        <f>'REKAP KEBUTUHAN'!M74/'REKAP KEBUTUHAN'!U74*100%</f>
        <v>#DIV/0!</v>
      </c>
      <c r="G74" s="119" t="e">
        <f>'REKAP KEBUTUHAN'!N74/'REKAP KEBUTUHAN'!V74*100%</f>
        <v>#DIV/0!</v>
      </c>
      <c r="H74" s="119" t="e">
        <f>'REKAP KEBUTUHAN'!O74/'REKAP KEBUTUHAN'!W74*100%</f>
        <v>#DIV/0!</v>
      </c>
      <c r="I74" s="119" t="e">
        <f>'REKAP KEBUTUHAN'!P74/'REKAP KEBUTUHAN'!X74*100%</f>
        <v>#DIV/0!</v>
      </c>
    </row>
  </sheetData>
  <mergeCells count="12">
    <mergeCell ref="A55:I55"/>
    <mergeCell ref="A1:I1"/>
    <mergeCell ref="A3:I3"/>
    <mergeCell ref="A16:I16"/>
    <mergeCell ref="A18:I18"/>
    <mergeCell ref="A28:I28"/>
    <mergeCell ref="A30:I30"/>
    <mergeCell ref="A39:I39"/>
    <mergeCell ref="A41:I41"/>
    <mergeCell ref="A48:I48"/>
    <mergeCell ref="A50:I50"/>
    <mergeCell ref="A53:I53"/>
  </mergeCells>
  <pageMargins left="0.7" right="0.7" top="0.75" bottom="0.75" header="0.3" footer="0.3"/>
  <pageSetup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2AD2-01FD-41F8-A503-37268D1C9574}">
  <sheetPr>
    <pageSetUpPr fitToPage="1"/>
  </sheetPr>
  <dimension ref="A1:T71"/>
  <sheetViews>
    <sheetView tabSelected="1" zoomScale="85" zoomScaleNormal="85" zoomScaleSheetLayoutView="100" workbookViewId="0">
      <selection activeCell="F15" sqref="F15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4" width="7.21875" style="1" customWidth="1"/>
    <col min="5" max="5" width="15.5546875" style="1" customWidth="1"/>
    <col min="6" max="6" width="6.44140625" style="1" customWidth="1"/>
    <col min="7" max="7" width="7" style="1" customWidth="1"/>
    <col min="8" max="8" width="6.44140625" style="1" customWidth="1"/>
    <col min="9" max="9" width="12.5546875" style="1" customWidth="1"/>
    <col min="10" max="10" width="6.44140625" style="1" customWidth="1"/>
    <col min="11" max="11" width="17.44140625" style="81" customWidth="1"/>
    <col min="12" max="12" width="6.44140625" style="81" customWidth="1"/>
    <col min="13" max="13" width="9.5546875" style="1" customWidth="1"/>
    <col min="14" max="14" width="6.44140625" style="1" customWidth="1"/>
    <col min="15" max="15" width="9.5546875" customWidth="1"/>
    <col min="16" max="16" width="6.44140625" customWidth="1"/>
    <col min="17" max="17" width="31.21875" customWidth="1"/>
    <col min="18" max="18" width="16.33203125" customWidth="1"/>
    <col min="19" max="19" width="14.33203125" customWidth="1"/>
  </cols>
  <sheetData>
    <row r="1" spans="1:20" ht="23.4">
      <c r="A1" s="143" t="s">
        <v>361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0" ht="14.4" customHeight="1">
      <c r="A2" s="95" t="s">
        <v>383</v>
      </c>
      <c r="B2" s="95" t="s">
        <v>384</v>
      </c>
      <c r="C2" s="83" t="s">
        <v>357</v>
      </c>
      <c r="D2" s="96" t="s">
        <v>446</v>
      </c>
      <c r="E2" s="83" t="s">
        <v>358</v>
      </c>
      <c r="F2" s="96" t="s">
        <v>446</v>
      </c>
      <c r="G2" s="83" t="s">
        <v>71</v>
      </c>
      <c r="H2" s="96" t="s">
        <v>446</v>
      </c>
      <c r="I2" s="83" t="s">
        <v>359</v>
      </c>
      <c r="J2" s="96" t="s">
        <v>446</v>
      </c>
      <c r="K2" s="84" t="s">
        <v>360</v>
      </c>
      <c r="L2" s="98" t="s">
        <v>446</v>
      </c>
      <c r="M2" s="83" t="s">
        <v>95</v>
      </c>
      <c r="N2" s="96" t="s">
        <v>446</v>
      </c>
      <c r="O2" s="83" t="s">
        <v>186</v>
      </c>
      <c r="P2" s="96" t="s">
        <v>446</v>
      </c>
      <c r="Q2" s="96" t="s">
        <v>449</v>
      </c>
      <c r="R2" s="27"/>
      <c r="S2" s="27"/>
      <c r="T2" s="27"/>
    </row>
    <row r="3" spans="1:20" ht="18">
      <c r="A3" s="93">
        <v>1</v>
      </c>
      <c r="B3" s="94" t="s">
        <v>454</v>
      </c>
      <c r="C3" s="63">
        <f>SUM('REKAP EKSISTING'!C4:C15)</f>
        <v>192</v>
      </c>
      <c r="D3" s="63">
        <f>SUM('REKAP EKSISTING'!D4:D15)</f>
        <v>39</v>
      </c>
      <c r="E3" s="63">
        <f>SUM('REKAP EKSISTING'!E4:E15)</f>
        <v>0</v>
      </c>
      <c r="F3" s="63">
        <f>SUM('REKAP EKSISTING'!F4:F15)</f>
        <v>0</v>
      </c>
      <c r="G3" s="63">
        <f>SUM('REKAP EKSISTING'!G4:G15)</f>
        <v>7</v>
      </c>
      <c r="H3" s="63">
        <f>SUM('REKAP EKSISTING'!H4:H15)</f>
        <v>3</v>
      </c>
      <c r="I3" s="63">
        <f>SUM('REKAP EKSISTING'!I4:I15)</f>
        <v>4</v>
      </c>
      <c r="J3" s="63">
        <f>SUM('REKAP EKSISTING'!J4:J15)</f>
        <v>0</v>
      </c>
      <c r="K3" s="63">
        <f>SUM('REKAP EKSISTING'!K4:K15)</f>
        <v>0</v>
      </c>
      <c r="L3" s="63">
        <f>SUM('REKAP EKSISTING'!L4:L15)</f>
        <v>0</v>
      </c>
      <c r="M3" s="63">
        <f>SUM('REKAP EKSISTING'!M4:M15)</f>
        <v>0</v>
      </c>
      <c r="N3" s="63">
        <f>SUM('REKAP EKSISTING'!N4:N15)</f>
        <v>0</v>
      </c>
      <c r="O3" s="63">
        <f>SUM('REKAP EKSISTING'!O4:O15)</f>
        <v>2</v>
      </c>
      <c r="P3" s="63">
        <f>SUM('REKAP EKSISTING'!P4:P15)</f>
        <v>0</v>
      </c>
      <c r="Q3" s="115" t="s">
        <v>451</v>
      </c>
    </row>
    <row r="4" spans="1:20" ht="18">
      <c r="A4" s="93">
        <v>2</v>
      </c>
      <c r="B4" s="94" t="s">
        <v>455</v>
      </c>
      <c r="C4" s="65">
        <f>SUM('REKAP EKSISTING'!C20:C28)</f>
        <v>323</v>
      </c>
      <c r="D4" s="65">
        <f>SUM('REKAP EKSISTING'!D20:D28)</f>
        <v>125</v>
      </c>
      <c r="E4" s="65">
        <f>SUM('REKAP EKSISTING'!E20:E28)</f>
        <v>7</v>
      </c>
      <c r="F4" s="65">
        <f>SUM('REKAP EKSISTING'!F20:F28)</f>
        <v>6</v>
      </c>
      <c r="G4" s="65">
        <f>SUM('REKAP EKSISTING'!G20:G28)</f>
        <v>11</v>
      </c>
      <c r="H4" s="65">
        <f>SUM('REKAP EKSISTING'!H20:H28)</f>
        <v>1</v>
      </c>
      <c r="I4" s="65">
        <f>SUM('REKAP EKSISTING'!I20:I28)</f>
        <v>13</v>
      </c>
      <c r="J4" s="65">
        <f>SUM('REKAP EKSISTING'!J20:J28)</f>
        <v>12</v>
      </c>
      <c r="K4" s="65">
        <f>SUM('REKAP EKSISTING'!K20:K28)</f>
        <v>6</v>
      </c>
      <c r="L4" s="65">
        <f>SUM('REKAP EKSISTING'!L20:L28)</f>
        <v>5</v>
      </c>
      <c r="M4" s="65">
        <f>SUM('REKAP EKSISTING'!M20:M28)</f>
        <v>0</v>
      </c>
      <c r="N4" s="65">
        <f>SUM('REKAP EKSISTING'!N20:N28)</f>
        <v>0</v>
      </c>
      <c r="O4" s="65">
        <f>SUM('REKAP EKSISTING'!O20:O28)</f>
        <v>1</v>
      </c>
      <c r="P4" s="65">
        <f>SUM('REKAP EKSISTING'!P20:P28)</f>
        <v>0</v>
      </c>
      <c r="Q4" s="115" t="s">
        <v>450</v>
      </c>
    </row>
    <row r="5" spans="1:20" ht="18">
      <c r="A5" s="93">
        <v>3</v>
      </c>
      <c r="B5" s="94" t="s">
        <v>456</v>
      </c>
      <c r="C5" s="65">
        <f>SUM('REKAP EKSISTING'!C33:C40)</f>
        <v>27</v>
      </c>
      <c r="D5" s="65">
        <f>SUM('REKAP EKSISTING'!D33:D40)</f>
        <v>3</v>
      </c>
      <c r="E5" s="65">
        <f>SUM('REKAP EKSISTING'!E33:E40)</f>
        <v>5</v>
      </c>
      <c r="F5" s="65">
        <f>SUM('REKAP EKSISTING'!F33:F40)</f>
        <v>3</v>
      </c>
      <c r="G5" s="65">
        <f>SUM('REKAP EKSISTING'!G33:G40)</f>
        <v>10</v>
      </c>
      <c r="H5" s="65">
        <f>SUM('REKAP EKSISTING'!H33:H40)</f>
        <v>4</v>
      </c>
      <c r="I5" s="65">
        <f>SUM('REKAP EKSISTING'!I33:I40)</f>
        <v>0</v>
      </c>
      <c r="J5" s="65">
        <f>SUM('REKAP EKSISTING'!J33:J40)</f>
        <v>0</v>
      </c>
      <c r="K5" s="65">
        <f>SUM('REKAP EKSISTING'!K33:K40)</f>
        <v>0</v>
      </c>
      <c r="L5" s="65">
        <f>SUM('REKAP EKSISTING'!L33:L40)</f>
        <v>0</v>
      </c>
      <c r="M5" s="65">
        <f>SUM('REKAP EKSISTING'!M33:M40)</f>
        <v>0</v>
      </c>
      <c r="N5" s="65">
        <f>SUM('REKAP EKSISTING'!N33:N40)</f>
        <v>0</v>
      </c>
      <c r="O5" s="65">
        <f>SUM('REKAP EKSISTING'!O33:O40)</f>
        <v>0</v>
      </c>
      <c r="P5" s="65">
        <f>SUM('REKAP EKSISTING'!P33:P40)</f>
        <v>0</v>
      </c>
      <c r="Q5" s="115" t="s">
        <v>452</v>
      </c>
    </row>
    <row r="6" spans="1:20" ht="18">
      <c r="A6" s="93">
        <v>4</v>
      </c>
      <c r="B6" s="94" t="s">
        <v>457</v>
      </c>
      <c r="C6" s="5">
        <f>SUM('REKAP EKSISTING'!C45:C50)</f>
        <v>0</v>
      </c>
      <c r="D6" s="5">
        <f>SUM('REKAP EKSISTING'!D45:D50)</f>
        <v>0</v>
      </c>
      <c r="E6" s="5">
        <f>SUM('REKAP EKSISTING'!E45:E50)</f>
        <v>0</v>
      </c>
      <c r="F6" s="5">
        <f>SUM('REKAP EKSISTING'!F45:F50)</f>
        <v>0</v>
      </c>
      <c r="G6" s="5">
        <f>SUM('REKAP EKSISTING'!G45:G50)</f>
        <v>0</v>
      </c>
      <c r="H6" s="5">
        <f>SUM('REKAP EKSISTING'!H45:H50)</f>
        <v>0</v>
      </c>
      <c r="I6" s="5">
        <f>SUM('REKAP EKSISTING'!I45:I50)</f>
        <v>0</v>
      </c>
      <c r="J6" s="5">
        <f>SUM('REKAP EKSISTING'!J45:J50)</f>
        <v>0</v>
      </c>
      <c r="K6" s="5">
        <f>SUM('REKAP EKSISTING'!K45:K50)</f>
        <v>0</v>
      </c>
      <c r="L6" s="5">
        <f>SUM('REKAP EKSISTING'!L45:L50)</f>
        <v>0</v>
      </c>
      <c r="M6" s="5">
        <f>SUM('REKAP EKSISTING'!M45:M50)</f>
        <v>0</v>
      </c>
      <c r="N6" s="5">
        <f>SUM('REKAP EKSISTING'!N45:N50)</f>
        <v>0</v>
      </c>
      <c r="O6" s="5">
        <f>SUM('REKAP EKSISTING'!O45:O50)</f>
        <v>0</v>
      </c>
      <c r="P6" s="5">
        <f>SUM('REKAP EKSISTING'!P45:P50)</f>
        <v>0</v>
      </c>
      <c r="Q6" s="115" t="s">
        <v>460</v>
      </c>
    </row>
    <row r="7" spans="1:20" ht="18">
      <c r="A7" s="93">
        <v>5</v>
      </c>
      <c r="B7" s="94" t="s">
        <v>458</v>
      </c>
      <c r="C7" s="5">
        <f>SUM('REKAP EKSISTING'!C55:C56)</f>
        <v>0</v>
      </c>
      <c r="D7" s="5">
        <f>SUM('REKAP EKSISTING'!D55:D56)</f>
        <v>0</v>
      </c>
      <c r="E7" s="5">
        <f>SUM('REKAP EKSISTING'!E55:E56)</f>
        <v>0</v>
      </c>
      <c r="F7" s="5">
        <f>SUM('REKAP EKSISTING'!F55:F56)</f>
        <v>0</v>
      </c>
      <c r="G7" s="5">
        <f>SUM('REKAP EKSISTING'!G55:G56)</f>
        <v>0</v>
      </c>
      <c r="H7" s="5">
        <f>SUM('REKAP EKSISTING'!H55:H56)</f>
        <v>0</v>
      </c>
      <c r="I7" s="5">
        <f>SUM('REKAP EKSISTING'!I55:I56)</f>
        <v>0</v>
      </c>
      <c r="J7" s="5">
        <f>SUM('REKAP EKSISTING'!J55:J56)</f>
        <v>0</v>
      </c>
      <c r="K7" s="5">
        <f>SUM('REKAP EKSISTING'!K55:K56)</f>
        <v>0</v>
      </c>
      <c r="L7" s="5">
        <f>SUM('REKAP EKSISTING'!L55:L56)</f>
        <v>0</v>
      </c>
      <c r="M7" s="5">
        <f>SUM('REKAP EKSISTING'!M55:M56)</f>
        <v>0</v>
      </c>
      <c r="N7" s="5">
        <f>SUM('REKAP EKSISTING'!N55:N56)</f>
        <v>0</v>
      </c>
      <c r="O7" s="5">
        <f>SUM('REKAP EKSISTING'!O55:O56)</f>
        <v>0</v>
      </c>
      <c r="P7" s="5">
        <f>SUM('REKAP EKSISTING'!P55:P56)</f>
        <v>0</v>
      </c>
      <c r="Q7" s="115" t="s">
        <v>460</v>
      </c>
    </row>
    <row r="8" spans="1:20" ht="18">
      <c r="A8" s="93">
        <v>6</v>
      </c>
      <c r="B8" s="94" t="s">
        <v>459</v>
      </c>
      <c r="C8" s="65">
        <f>SUM('REKAP EKSISTING'!C61:C76,'REKAP EKSISTING'!C78:C79)</f>
        <v>353</v>
      </c>
      <c r="D8" s="65">
        <f>SUM('REKAP EKSISTING'!D61:D76,'REKAP EKSISTING'!D78:D79)</f>
        <v>48</v>
      </c>
      <c r="E8" s="65">
        <f>SUM('REKAP EKSISTING'!E61:E76,'REKAP EKSISTING'!E78:E79)</f>
        <v>9</v>
      </c>
      <c r="F8" s="65">
        <f>SUM('REKAP EKSISTING'!F61:F76,'REKAP EKSISTING'!F78:F79)</f>
        <v>2</v>
      </c>
      <c r="G8" s="65">
        <f>SUM('REKAP EKSISTING'!G61:G76,'REKAP EKSISTING'!G78:G79)</f>
        <v>10</v>
      </c>
      <c r="H8" s="65">
        <f>SUM('REKAP EKSISTING'!H61:H76,'REKAP EKSISTING'!H78:H79)</f>
        <v>1</v>
      </c>
      <c r="I8" s="65">
        <f>SUM('REKAP EKSISTING'!I61:I76,'REKAP EKSISTING'!I78:I79)</f>
        <v>10</v>
      </c>
      <c r="J8" s="65">
        <f>SUM('REKAP EKSISTING'!J61:J76,'REKAP EKSISTING'!J78:J79)</f>
        <v>8</v>
      </c>
      <c r="K8" s="65">
        <f>SUM('REKAP EKSISTING'!K61:K76,'REKAP EKSISTING'!K78:K79)</f>
        <v>13</v>
      </c>
      <c r="L8" s="65">
        <f>SUM('REKAP EKSISTING'!L61:L76,'REKAP EKSISTING'!L78:L79)</f>
        <v>5</v>
      </c>
      <c r="M8" s="65">
        <f>SUM('REKAP EKSISTING'!M61:M76,'REKAP EKSISTING'!M78:M79)</f>
        <v>1</v>
      </c>
      <c r="N8" s="65">
        <f>SUM('REKAP EKSISTING'!N61:N76,'REKAP EKSISTING'!N78:N79)</f>
        <v>0</v>
      </c>
      <c r="O8" s="65">
        <f>SUM('REKAP EKSISTING'!O61:O76,'REKAP EKSISTING'!O78:O79)</f>
        <v>5</v>
      </c>
      <c r="P8" s="65">
        <f>SUM('REKAP EKSISTING'!P61:P76,'REKAP EKSISTING'!P78:P79)</f>
        <v>0</v>
      </c>
      <c r="Q8" s="115" t="s">
        <v>453</v>
      </c>
    </row>
    <row r="1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</sheetData>
  <mergeCells count="1">
    <mergeCell ref="A1:Q1"/>
  </mergeCells>
  <pageMargins left="0.7" right="0.7" top="0.75" bottom="0.75" header="0.3" footer="0.3"/>
  <pageSetup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FB65-AF2C-4D6F-8D04-6537348AFFC9}">
  <sheetPr>
    <pageSetUpPr fitToPage="1"/>
  </sheetPr>
  <dimension ref="A1:J69"/>
  <sheetViews>
    <sheetView zoomScale="85" zoomScaleNormal="85" zoomScaleSheetLayoutView="100" workbookViewId="0">
      <selection activeCell="E26" sqref="E26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5" width="15.5546875" style="1" customWidth="1"/>
    <col min="6" max="6" width="12.5546875" style="1" customWidth="1"/>
    <col min="7" max="7" width="17.44140625" style="81" customWidth="1"/>
    <col min="8" max="8" width="9.5546875" style="1" customWidth="1"/>
    <col min="9" max="9" width="9.5546875" customWidth="1"/>
    <col min="10" max="10" width="31.109375" customWidth="1"/>
    <col min="11" max="11" width="16.33203125" customWidth="1"/>
    <col min="12" max="12" width="14.33203125" customWidth="1"/>
  </cols>
  <sheetData>
    <row r="1" spans="1:10" ht="23.4">
      <c r="A1" s="136" t="s">
        <v>445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6">
      <c r="A2" s="95" t="s">
        <v>383</v>
      </c>
      <c r="B2" s="95" t="s">
        <v>384</v>
      </c>
      <c r="C2" s="83" t="s">
        <v>357</v>
      </c>
      <c r="D2" s="83" t="s">
        <v>358</v>
      </c>
      <c r="E2" s="83" t="s">
        <v>71</v>
      </c>
      <c r="F2" s="83" t="s">
        <v>359</v>
      </c>
      <c r="G2" s="84" t="s">
        <v>360</v>
      </c>
      <c r="H2" s="83" t="s">
        <v>95</v>
      </c>
      <c r="I2" s="83" t="s">
        <v>186</v>
      </c>
      <c r="J2" s="96" t="s">
        <v>449</v>
      </c>
    </row>
    <row r="3" spans="1:10" ht="18">
      <c r="A3" s="93">
        <v>1</v>
      </c>
      <c r="B3" s="94" t="s">
        <v>454</v>
      </c>
      <c r="C3" s="63">
        <f>SUM('REKAP KEBUTUHAN'!C4:C15)</f>
        <v>409</v>
      </c>
      <c r="D3" s="63">
        <f>SUM('REKAP KEBUTUHAN'!D4:D15)</f>
        <v>2</v>
      </c>
      <c r="E3" s="63">
        <f>SUM('REKAP KEBUTUHAN'!E4:E15)</f>
        <v>0</v>
      </c>
      <c r="F3" s="63">
        <f>SUM('REKAP KEBUTUHAN'!F4:F15)</f>
        <v>8</v>
      </c>
      <c r="G3" s="63">
        <f>SUM('REKAP KEBUTUHAN'!G4:G15)</f>
        <v>0</v>
      </c>
      <c r="H3" s="63">
        <f>SUM('REKAP KEBUTUHAN'!H4:H15)</f>
        <v>0</v>
      </c>
      <c r="I3" s="63">
        <f>SUM('REKAP KEBUTUHAN'!I4:I15)</f>
        <v>0</v>
      </c>
      <c r="J3" s="115" t="s">
        <v>451</v>
      </c>
    </row>
    <row r="4" spans="1:10" ht="18">
      <c r="A4" s="93">
        <v>2</v>
      </c>
      <c r="B4" s="94" t="s">
        <v>455</v>
      </c>
      <c r="C4" s="65">
        <f>SUM('REKAP KEBUTUHAN'!C19:C27)</f>
        <v>150</v>
      </c>
      <c r="D4" s="65">
        <f>SUM('REKAP KEBUTUHAN'!D19:D27)</f>
        <v>0</v>
      </c>
      <c r="E4" s="65">
        <f>SUM('REKAP KEBUTUHAN'!E19:E27)</f>
        <v>0</v>
      </c>
      <c r="F4" s="65">
        <f>SUM('REKAP KEBUTUHAN'!F19:F27)</f>
        <v>6</v>
      </c>
      <c r="G4" s="65">
        <f>SUM('REKAP KEBUTUHAN'!G19:G27)</f>
        <v>0</v>
      </c>
      <c r="H4" s="65">
        <f>SUM('REKAP KEBUTUHAN'!H19:H27)</f>
        <v>1</v>
      </c>
      <c r="I4" s="65">
        <f>SUM('REKAP KEBUTUHAN'!I19:I27)</f>
        <v>0</v>
      </c>
      <c r="J4" s="115" t="s">
        <v>450</v>
      </c>
    </row>
    <row r="5" spans="1:10" ht="18">
      <c r="A5" s="93">
        <v>3</v>
      </c>
      <c r="B5" s="94" t="s">
        <v>456</v>
      </c>
      <c r="C5" s="65">
        <f>SUM('REKAP KEBUTUHAN'!C31:C38)</f>
        <v>85</v>
      </c>
      <c r="D5" s="65">
        <f>SUM('REKAP KEBUTUHAN'!D31:D38)</f>
        <v>0</v>
      </c>
      <c r="E5" s="65">
        <f>SUM('REKAP KEBUTUHAN'!E31:E38)</f>
        <v>0</v>
      </c>
      <c r="F5" s="65">
        <f>SUM('REKAP KEBUTUHAN'!F31:F38)</f>
        <v>3</v>
      </c>
      <c r="G5" s="65">
        <f>SUM('REKAP KEBUTUHAN'!G31:G38)</f>
        <v>0</v>
      </c>
      <c r="H5" s="65">
        <f>SUM('REKAP KEBUTUHAN'!H31:H38)</f>
        <v>2</v>
      </c>
      <c r="I5" s="65">
        <f>SUM('REKAP KEBUTUHAN'!I31:I38)</f>
        <v>0</v>
      </c>
      <c r="J5" s="115" t="s">
        <v>452</v>
      </c>
    </row>
    <row r="6" spans="1:10" ht="18">
      <c r="A6" s="93">
        <v>4</v>
      </c>
      <c r="B6" s="94" t="s">
        <v>457</v>
      </c>
      <c r="C6" s="65">
        <f>SUM('REKAP KEBUTUHAN'!C42:C47)</f>
        <v>0</v>
      </c>
      <c r="D6" s="65">
        <f>SUM('REKAP KEBUTUHAN'!D42:D47)</f>
        <v>0</v>
      </c>
      <c r="E6" s="65">
        <f>SUM('REKAP KEBUTUHAN'!E42:E47)</f>
        <v>0</v>
      </c>
      <c r="F6" s="65">
        <f>SUM('REKAP KEBUTUHAN'!F42:F47)</f>
        <v>0</v>
      </c>
      <c r="G6" s="65">
        <f>SUM('REKAP KEBUTUHAN'!G42:G47)</f>
        <v>0</v>
      </c>
      <c r="H6" s="65">
        <f>SUM('REKAP KEBUTUHAN'!H42:H47)</f>
        <v>0</v>
      </c>
      <c r="I6" s="65">
        <f>SUM('REKAP KEBUTUHAN'!I42:I47)</f>
        <v>0</v>
      </c>
      <c r="J6" s="115" t="s">
        <v>460</v>
      </c>
    </row>
    <row r="7" spans="1:10" ht="18">
      <c r="A7" s="93">
        <v>5</v>
      </c>
      <c r="B7" s="94" t="s">
        <v>458</v>
      </c>
      <c r="C7" s="65">
        <f>SUM('REKAP KEBUTUHAN'!C51:C52)</f>
        <v>0</v>
      </c>
      <c r="D7" s="65">
        <f>SUM('REKAP KEBUTUHAN'!D51:D52)</f>
        <v>0</v>
      </c>
      <c r="E7" s="65">
        <f>SUM('REKAP KEBUTUHAN'!E51:E52)</f>
        <v>0</v>
      </c>
      <c r="F7" s="65">
        <f>SUM('REKAP KEBUTUHAN'!F51:F52)</f>
        <v>0</v>
      </c>
      <c r="G7" s="65">
        <f>SUM('REKAP KEBUTUHAN'!G51:G52)</f>
        <v>0</v>
      </c>
      <c r="H7" s="65">
        <f>SUM('REKAP KEBUTUHAN'!H51:H52)</f>
        <v>0</v>
      </c>
      <c r="I7" s="65">
        <f>SUM('REKAP KEBUTUHAN'!I51:I52)</f>
        <v>0</v>
      </c>
      <c r="J7" s="115" t="s">
        <v>460</v>
      </c>
    </row>
    <row r="8" spans="1:10" ht="18">
      <c r="A8" s="93">
        <v>6</v>
      </c>
      <c r="B8" s="94" t="s">
        <v>459</v>
      </c>
      <c r="C8" s="65">
        <f>SUM('REKAP KEBUTUHAN'!C56:C74)</f>
        <v>95</v>
      </c>
      <c r="D8" s="65">
        <f>SUM('REKAP KEBUTUHAN'!D56:D74)</f>
        <v>0</v>
      </c>
      <c r="E8" s="65">
        <f>SUM('REKAP KEBUTUHAN'!E56:E74)</f>
        <v>0</v>
      </c>
      <c r="F8" s="65">
        <f>SUM('REKAP KEBUTUHAN'!F56:F74)</f>
        <v>3</v>
      </c>
      <c r="G8" s="65">
        <f>SUM('REKAP KEBUTUHAN'!G56:G74)</f>
        <v>0</v>
      </c>
      <c r="H8" s="65">
        <f>SUM('REKAP KEBUTUHAN'!H56:H74)</f>
        <v>0</v>
      </c>
      <c r="I8" s="65">
        <f>SUM('REKAP KEBUTUHAN'!I56:I74)</f>
        <v>0</v>
      </c>
      <c r="J8" s="115" t="s">
        <v>453</v>
      </c>
    </row>
    <row r="9" spans="1:10">
      <c r="A9"/>
      <c r="B9"/>
      <c r="C9"/>
      <c r="D9"/>
      <c r="E9"/>
      <c r="F9"/>
      <c r="G9"/>
      <c r="H9"/>
    </row>
    <row r="10" spans="1:10">
      <c r="A10"/>
      <c r="B10"/>
      <c r="C10" s="53">
        <f>C3+'REKAP eks per Kab-Kota'!C3</f>
        <v>601</v>
      </c>
      <c r="D10" s="53">
        <f>D3+'REKAP eks per Kab-Kota'!E3</f>
        <v>2</v>
      </c>
      <c r="E10" s="53">
        <f>E3+'REKAP eks per Kab-Kota'!G3</f>
        <v>7</v>
      </c>
      <c r="F10" s="53">
        <f>F3+'REKAP eks per Kab-Kota'!I3</f>
        <v>12</v>
      </c>
      <c r="G10" s="53">
        <f>G3+'REKAP eks per Kab-Kota'!K3</f>
        <v>0</v>
      </c>
      <c r="H10" s="53">
        <f>H3+'REKAP eks per Kab-Kota'!M3</f>
        <v>0</v>
      </c>
      <c r="I10" s="53">
        <f>I3+'REKAP eks per Kab-Kota'!O3</f>
        <v>2</v>
      </c>
    </row>
    <row r="11" spans="1:10">
      <c r="A11"/>
      <c r="B11"/>
      <c r="C11" s="53">
        <f>C4+'REKAP eks per Kab-Kota'!C4</f>
        <v>473</v>
      </c>
      <c r="D11" s="53">
        <f>D4+'REKAP eks per Kab-Kota'!E4</f>
        <v>7</v>
      </c>
      <c r="E11" s="53">
        <f>E4+'REKAP eks per Kab-Kota'!G4</f>
        <v>11</v>
      </c>
      <c r="F11" s="53">
        <f>F4+'REKAP eks per Kab-Kota'!I4</f>
        <v>19</v>
      </c>
      <c r="G11" s="53">
        <f>G4+'REKAP eks per Kab-Kota'!K4</f>
        <v>6</v>
      </c>
      <c r="H11" s="53">
        <f>H4+'REKAP eks per Kab-Kota'!M4</f>
        <v>1</v>
      </c>
      <c r="I11" s="53">
        <f>I4+'REKAP eks per Kab-Kota'!O4</f>
        <v>1</v>
      </c>
    </row>
    <row r="12" spans="1:10">
      <c r="A12"/>
      <c r="B12"/>
      <c r="C12" s="53">
        <f>C5+'REKAP eks per Kab-Kota'!C5</f>
        <v>112</v>
      </c>
      <c r="D12" s="53">
        <f>D5+'REKAP eks per Kab-Kota'!E5</f>
        <v>5</v>
      </c>
      <c r="E12" s="53">
        <f>E5+'REKAP eks per Kab-Kota'!G5</f>
        <v>10</v>
      </c>
      <c r="F12" s="53">
        <f>F5+'REKAP eks per Kab-Kota'!I5</f>
        <v>3</v>
      </c>
      <c r="G12" s="53">
        <f>G5+'REKAP eks per Kab-Kota'!K5</f>
        <v>0</v>
      </c>
      <c r="H12" s="53">
        <f>H5+'REKAP eks per Kab-Kota'!M5</f>
        <v>2</v>
      </c>
      <c r="I12" s="53">
        <f>I5+'REKAP eks per Kab-Kota'!O5</f>
        <v>0</v>
      </c>
    </row>
    <row r="13" spans="1:10">
      <c r="A13"/>
      <c r="B13"/>
      <c r="C13" s="53">
        <f>C6+'REKAP eks per Kab-Kota'!C6</f>
        <v>0</v>
      </c>
      <c r="D13" s="53">
        <f>D6+'REKAP eks per Kab-Kota'!E6</f>
        <v>0</v>
      </c>
      <c r="E13" s="53">
        <f>E6+'REKAP eks per Kab-Kota'!G6</f>
        <v>0</v>
      </c>
      <c r="F13" s="53">
        <f>F6+'REKAP eks per Kab-Kota'!I6</f>
        <v>0</v>
      </c>
      <c r="G13" s="53">
        <f>G6+'REKAP eks per Kab-Kota'!K6</f>
        <v>0</v>
      </c>
      <c r="H13" s="53">
        <f>H6+'REKAP eks per Kab-Kota'!M6</f>
        <v>0</v>
      </c>
      <c r="I13" s="53">
        <f>I6+'REKAP eks per Kab-Kota'!O6</f>
        <v>0</v>
      </c>
    </row>
    <row r="14" spans="1:10">
      <c r="A14"/>
      <c r="B14"/>
      <c r="C14" s="53">
        <f>C7+'REKAP eks per Kab-Kota'!C7</f>
        <v>0</v>
      </c>
      <c r="D14" s="53">
        <f>D7+'REKAP eks per Kab-Kota'!E7</f>
        <v>0</v>
      </c>
      <c r="E14" s="53">
        <f>E7+'REKAP eks per Kab-Kota'!G7</f>
        <v>0</v>
      </c>
      <c r="F14" s="53">
        <f>F7+'REKAP eks per Kab-Kota'!I7</f>
        <v>0</v>
      </c>
      <c r="G14" s="53">
        <f>G7+'REKAP eks per Kab-Kota'!K7</f>
        <v>0</v>
      </c>
      <c r="H14" s="53">
        <f>H7+'REKAP eks per Kab-Kota'!M7</f>
        <v>0</v>
      </c>
      <c r="I14" s="53">
        <f>I7+'REKAP eks per Kab-Kota'!O7</f>
        <v>0</v>
      </c>
    </row>
    <row r="15" spans="1:10">
      <c r="A15"/>
      <c r="B15"/>
      <c r="C15" s="53">
        <f>C8+'REKAP eks per Kab-Kota'!C8</f>
        <v>448</v>
      </c>
      <c r="D15" s="53">
        <f>D8+'REKAP eks per Kab-Kota'!E8</f>
        <v>9</v>
      </c>
      <c r="E15" s="53">
        <f>E8+'REKAP eks per Kab-Kota'!G8</f>
        <v>10</v>
      </c>
      <c r="F15" s="53">
        <f>F8+'REKAP eks per Kab-Kota'!I8</f>
        <v>13</v>
      </c>
      <c r="G15" s="53">
        <f>G8+'REKAP eks per Kab-Kota'!K8</f>
        <v>13</v>
      </c>
      <c r="H15" s="53">
        <f>H8+'REKAP eks per Kab-Kota'!M8</f>
        <v>1</v>
      </c>
      <c r="I15" s="53">
        <f>I8+'REKAP eks per Kab-Kota'!O8</f>
        <v>5</v>
      </c>
    </row>
    <row r="16" spans="1:10">
      <c r="A16"/>
      <c r="B16"/>
      <c r="C16"/>
      <c r="D16"/>
      <c r="E16"/>
      <c r="F16"/>
      <c r="G16"/>
      <c r="H16"/>
    </row>
    <row r="17" spans="3:9" customFormat="1"/>
    <row r="18" spans="3:9" customFormat="1"/>
    <row r="19" spans="3:9" customFormat="1"/>
    <row r="20" spans="3:9" customFormat="1"/>
    <row r="21" spans="3:9" customFormat="1">
      <c r="C21" s="53">
        <f>'REKAP eks per Kab-Kota'!C3</f>
        <v>192</v>
      </c>
      <c r="D21" s="53">
        <f>'REKAP eks per Kab-Kota'!E3</f>
        <v>0</v>
      </c>
      <c r="E21" s="53">
        <f>'REKAP eks per Kab-Kota'!G3</f>
        <v>7</v>
      </c>
      <c r="F21" s="53">
        <f>'REKAP eks per Kab-Kota'!I3</f>
        <v>4</v>
      </c>
      <c r="G21" s="53">
        <f>'REKAP eks per Kab-Kota'!K3</f>
        <v>0</v>
      </c>
      <c r="H21" s="53">
        <f>'REKAP eks per Kab-Kota'!M3</f>
        <v>0</v>
      </c>
      <c r="I21" s="53">
        <f>'REKAP eks per Kab-Kota'!O3</f>
        <v>2</v>
      </c>
    </row>
    <row r="22" spans="3:9" customFormat="1">
      <c r="C22" s="53">
        <f>'REKAP eks per Kab-Kota'!C4</f>
        <v>323</v>
      </c>
      <c r="D22" s="53">
        <f>'REKAP eks per Kab-Kota'!E4</f>
        <v>7</v>
      </c>
      <c r="E22" s="53">
        <f>'REKAP eks per Kab-Kota'!G4</f>
        <v>11</v>
      </c>
      <c r="F22" s="53">
        <f>'REKAP eks per Kab-Kota'!I4</f>
        <v>13</v>
      </c>
      <c r="G22" s="53">
        <f>'REKAP eks per Kab-Kota'!K4</f>
        <v>6</v>
      </c>
      <c r="H22" s="53">
        <f>'REKAP eks per Kab-Kota'!M4</f>
        <v>0</v>
      </c>
      <c r="I22" s="53">
        <f>'REKAP eks per Kab-Kota'!O4</f>
        <v>1</v>
      </c>
    </row>
    <row r="23" spans="3:9" customFormat="1">
      <c r="C23" s="53">
        <f>'REKAP eks per Kab-Kota'!C5</f>
        <v>27</v>
      </c>
      <c r="D23" s="53">
        <f>'REKAP eks per Kab-Kota'!E5</f>
        <v>5</v>
      </c>
      <c r="E23" s="53">
        <f>'REKAP eks per Kab-Kota'!G5</f>
        <v>10</v>
      </c>
      <c r="F23" s="53">
        <f>'REKAP eks per Kab-Kota'!I5</f>
        <v>0</v>
      </c>
      <c r="G23" s="53">
        <f>'REKAP eks per Kab-Kota'!K5</f>
        <v>0</v>
      </c>
      <c r="H23" s="53">
        <f>'REKAP eks per Kab-Kota'!M5</f>
        <v>0</v>
      </c>
      <c r="I23" s="53">
        <f>'REKAP eks per Kab-Kota'!O5</f>
        <v>0</v>
      </c>
    </row>
    <row r="24" spans="3:9" customFormat="1">
      <c r="C24" s="53">
        <f>'REKAP eks per Kab-Kota'!C6</f>
        <v>0</v>
      </c>
      <c r="D24" s="53">
        <f>'REKAP eks per Kab-Kota'!E6</f>
        <v>0</v>
      </c>
      <c r="E24" s="53">
        <f>'REKAP eks per Kab-Kota'!G6</f>
        <v>0</v>
      </c>
      <c r="F24" s="53">
        <f>'REKAP eks per Kab-Kota'!I6</f>
        <v>0</v>
      </c>
      <c r="G24" s="53">
        <f>'REKAP eks per Kab-Kota'!K6</f>
        <v>0</v>
      </c>
      <c r="H24" s="53">
        <f>'REKAP eks per Kab-Kota'!M6</f>
        <v>0</v>
      </c>
      <c r="I24" s="53">
        <f>'REKAP eks per Kab-Kota'!O6</f>
        <v>0</v>
      </c>
    </row>
    <row r="25" spans="3:9" customFormat="1">
      <c r="C25" s="53">
        <f>'REKAP eks per Kab-Kota'!C7</f>
        <v>0</v>
      </c>
      <c r="D25" s="53">
        <f>'REKAP eks per Kab-Kota'!E7</f>
        <v>0</v>
      </c>
      <c r="E25" s="53">
        <f>'REKAP eks per Kab-Kota'!G7</f>
        <v>0</v>
      </c>
      <c r="F25" s="53">
        <f>'REKAP eks per Kab-Kota'!I7</f>
        <v>0</v>
      </c>
      <c r="G25" s="53">
        <f>'REKAP eks per Kab-Kota'!K7</f>
        <v>0</v>
      </c>
      <c r="H25" s="53">
        <f>'REKAP eks per Kab-Kota'!M7</f>
        <v>0</v>
      </c>
      <c r="I25" s="53">
        <f>'REKAP eks per Kab-Kota'!O7</f>
        <v>0</v>
      </c>
    </row>
    <row r="26" spans="3:9" customFormat="1">
      <c r="C26" s="53">
        <f>'REKAP eks per Kab-Kota'!C8</f>
        <v>353</v>
      </c>
      <c r="D26" s="53">
        <f>'REKAP eks per Kab-Kota'!E8</f>
        <v>9</v>
      </c>
      <c r="E26" s="53">
        <f>'REKAP eks per Kab-Kota'!G8</f>
        <v>10</v>
      </c>
      <c r="F26" s="53">
        <f>'REKAP eks per Kab-Kota'!I8</f>
        <v>10</v>
      </c>
      <c r="G26" s="53">
        <f>'REKAP eks per Kab-Kota'!K8</f>
        <v>13</v>
      </c>
      <c r="H26" s="53">
        <f>'REKAP eks per Kab-Kota'!M8</f>
        <v>1</v>
      </c>
      <c r="I26" s="53">
        <f>'REKAP eks per Kab-Kota'!O8</f>
        <v>5</v>
      </c>
    </row>
    <row r="27" spans="3:9" customFormat="1"/>
    <row r="28" spans="3:9" customFormat="1"/>
    <row r="29" spans="3:9" customFormat="1"/>
    <row r="30" spans="3:9" customFormat="1"/>
    <row r="31" spans="3:9" customFormat="1"/>
    <row r="32" spans="3:9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</sheetData>
  <mergeCells count="1">
    <mergeCell ref="A1:J1"/>
  </mergeCells>
  <pageMargins left="0.7" right="0.7" top="0.75" bottom="0.75" header="0.3" footer="0.3"/>
  <pageSetup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4AEA-AAF6-4E5F-8F25-A6E60D637C18}">
  <sheetPr>
    <pageSetUpPr fitToPage="1"/>
  </sheetPr>
  <dimension ref="A1:J69"/>
  <sheetViews>
    <sheetView zoomScale="85" zoomScaleNormal="85" zoomScaleSheetLayoutView="100" workbookViewId="0">
      <selection activeCell="J13" sqref="J13"/>
    </sheetView>
  </sheetViews>
  <sheetFormatPr defaultColWidth="9" defaultRowHeight="14.4"/>
  <cols>
    <col min="1" max="1" width="6.109375" style="1" customWidth="1"/>
    <col min="2" max="2" width="51.44140625" style="1" customWidth="1"/>
    <col min="3" max="3" width="19.33203125" style="1" customWidth="1"/>
    <col min="4" max="5" width="15.5546875" style="1" customWidth="1"/>
    <col min="6" max="6" width="12.5546875" style="1" customWidth="1"/>
    <col min="7" max="7" width="17.44140625" style="81" customWidth="1"/>
    <col min="8" max="8" width="9.5546875" style="1" customWidth="1"/>
    <col min="9" max="9" width="9.5546875" customWidth="1"/>
    <col min="10" max="10" width="31.109375" customWidth="1"/>
    <col min="11" max="11" width="16.33203125" customWidth="1"/>
    <col min="12" max="12" width="14.33203125" customWidth="1"/>
  </cols>
  <sheetData>
    <row r="1" spans="1:10" ht="23.4">
      <c r="A1" s="136" t="s">
        <v>461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6">
      <c r="A2" s="95" t="s">
        <v>383</v>
      </c>
      <c r="B2" s="95" t="s">
        <v>384</v>
      </c>
      <c r="C2" s="83" t="s">
        <v>357</v>
      </c>
      <c r="D2" s="83" t="s">
        <v>358</v>
      </c>
      <c r="E2" s="83" t="s">
        <v>71</v>
      </c>
      <c r="F2" s="83" t="s">
        <v>359</v>
      </c>
      <c r="G2" s="84" t="s">
        <v>360</v>
      </c>
      <c r="H2" s="83" t="s">
        <v>95</v>
      </c>
      <c r="I2" s="83" t="s">
        <v>186</v>
      </c>
      <c r="J2" s="96" t="s">
        <v>449</v>
      </c>
    </row>
    <row r="3" spans="1:10" ht="18">
      <c r="A3" s="93">
        <v>1</v>
      </c>
      <c r="B3" s="94" t="s">
        <v>454</v>
      </c>
      <c r="C3" s="118">
        <f>'REKAP keb per Kab-Kota'!C21/'REKAP keb per Kab-Kota'!C10*100%</f>
        <v>0.3194675540765391</v>
      </c>
      <c r="D3" s="118">
        <f>'REKAP keb per Kab-Kota'!D21/'REKAP keb per Kab-Kota'!D10*100%</f>
        <v>0</v>
      </c>
      <c r="E3" s="118">
        <f>'REKAP keb per Kab-Kota'!E21/'REKAP keb per Kab-Kota'!E10*100%</f>
        <v>1</v>
      </c>
      <c r="F3" s="118">
        <f>'REKAP keb per Kab-Kota'!F21/'REKAP keb per Kab-Kota'!F10*100%</f>
        <v>0.33333333333333331</v>
      </c>
      <c r="G3" s="118" t="e">
        <f>'REKAP keb per Kab-Kota'!G21/'REKAP keb per Kab-Kota'!G10*100%</f>
        <v>#DIV/0!</v>
      </c>
      <c r="H3" s="118" t="e">
        <f>'REKAP keb per Kab-Kota'!H21/'REKAP keb per Kab-Kota'!H10*100%</f>
        <v>#DIV/0!</v>
      </c>
      <c r="I3" s="118">
        <f>'REKAP keb per Kab-Kota'!I21/'REKAP keb per Kab-Kota'!I10*100%</f>
        <v>1</v>
      </c>
      <c r="J3" s="115" t="s">
        <v>451</v>
      </c>
    </row>
    <row r="4" spans="1:10" ht="18">
      <c r="A4" s="93">
        <v>2</v>
      </c>
      <c r="B4" s="94" t="s">
        <v>455</v>
      </c>
      <c r="C4" s="118">
        <f>'REKAP keb per Kab-Kota'!C22/'REKAP keb per Kab-Kota'!C11*100%</f>
        <v>0.68287526427061307</v>
      </c>
      <c r="D4" s="118">
        <f>'REKAP keb per Kab-Kota'!D22/'REKAP keb per Kab-Kota'!D11*100%</f>
        <v>1</v>
      </c>
      <c r="E4" s="118">
        <f>'REKAP keb per Kab-Kota'!E22/'REKAP keb per Kab-Kota'!E11*100%</f>
        <v>1</v>
      </c>
      <c r="F4" s="118">
        <f>'REKAP keb per Kab-Kota'!F22/'REKAP keb per Kab-Kota'!F11*100%</f>
        <v>0.68421052631578949</v>
      </c>
      <c r="G4" s="118">
        <f>'REKAP keb per Kab-Kota'!G22/'REKAP keb per Kab-Kota'!G11*100%</f>
        <v>1</v>
      </c>
      <c r="H4" s="118">
        <f>'REKAP keb per Kab-Kota'!H22/'REKAP keb per Kab-Kota'!H11*100%</f>
        <v>0</v>
      </c>
      <c r="I4" s="118">
        <f>'REKAP keb per Kab-Kota'!I22/'REKAP keb per Kab-Kota'!I11*100%</f>
        <v>1</v>
      </c>
      <c r="J4" s="115" t="s">
        <v>450</v>
      </c>
    </row>
    <row r="5" spans="1:10" ht="18">
      <c r="A5" s="93">
        <v>3</v>
      </c>
      <c r="B5" s="94" t="s">
        <v>456</v>
      </c>
      <c r="C5" s="118">
        <f>'REKAP keb per Kab-Kota'!C23/'REKAP keb per Kab-Kota'!C12*100%</f>
        <v>0.24107142857142858</v>
      </c>
      <c r="D5" s="118">
        <f>'REKAP keb per Kab-Kota'!D23/'REKAP keb per Kab-Kota'!D12*100%</f>
        <v>1</v>
      </c>
      <c r="E5" s="118">
        <f>'REKAP keb per Kab-Kota'!E23/'REKAP keb per Kab-Kota'!E12*100%</f>
        <v>1</v>
      </c>
      <c r="F5" s="118">
        <f>'REKAP keb per Kab-Kota'!F23/'REKAP keb per Kab-Kota'!F12*100%</f>
        <v>0</v>
      </c>
      <c r="G5" s="118" t="e">
        <f>'REKAP keb per Kab-Kota'!G23/'REKAP keb per Kab-Kota'!G12*100%</f>
        <v>#DIV/0!</v>
      </c>
      <c r="H5" s="118">
        <f>'REKAP keb per Kab-Kota'!H23/'REKAP keb per Kab-Kota'!H12*100%</f>
        <v>0</v>
      </c>
      <c r="I5" s="118" t="e">
        <f>'REKAP keb per Kab-Kota'!I23/'REKAP keb per Kab-Kota'!I12*100%</f>
        <v>#DIV/0!</v>
      </c>
      <c r="J5" s="115" t="s">
        <v>452</v>
      </c>
    </row>
    <row r="6" spans="1:10" ht="18">
      <c r="A6" s="93">
        <v>4</v>
      </c>
      <c r="B6" s="94" t="s">
        <v>457</v>
      </c>
      <c r="C6" s="118" t="e">
        <f>'REKAP keb per Kab-Kota'!C24/'REKAP keb per Kab-Kota'!C13*100%</f>
        <v>#DIV/0!</v>
      </c>
      <c r="D6" s="118" t="e">
        <f>'REKAP keb per Kab-Kota'!D24/'REKAP keb per Kab-Kota'!D13*100%</f>
        <v>#DIV/0!</v>
      </c>
      <c r="E6" s="118" t="e">
        <f>'REKAP keb per Kab-Kota'!E24/'REKAP keb per Kab-Kota'!E13*100%</f>
        <v>#DIV/0!</v>
      </c>
      <c r="F6" s="118" t="e">
        <f>'REKAP keb per Kab-Kota'!F24/'REKAP keb per Kab-Kota'!F13*100%</f>
        <v>#DIV/0!</v>
      </c>
      <c r="G6" s="118" t="e">
        <f>'REKAP keb per Kab-Kota'!G24/'REKAP keb per Kab-Kota'!G13*100%</f>
        <v>#DIV/0!</v>
      </c>
      <c r="H6" s="118" t="e">
        <f>'REKAP keb per Kab-Kota'!H24/'REKAP keb per Kab-Kota'!H13*100%</f>
        <v>#DIV/0!</v>
      </c>
      <c r="I6" s="118" t="e">
        <f>'REKAP keb per Kab-Kota'!I24/'REKAP keb per Kab-Kota'!I13*100%</f>
        <v>#DIV/0!</v>
      </c>
      <c r="J6" s="115" t="s">
        <v>460</v>
      </c>
    </row>
    <row r="7" spans="1:10" ht="18">
      <c r="A7" s="93">
        <v>5</v>
      </c>
      <c r="B7" s="94" t="s">
        <v>458</v>
      </c>
      <c r="C7" s="118" t="e">
        <f>'REKAP keb per Kab-Kota'!C25/'REKAP keb per Kab-Kota'!C14*100%</f>
        <v>#DIV/0!</v>
      </c>
      <c r="D7" s="118" t="e">
        <f>'REKAP keb per Kab-Kota'!D25/'REKAP keb per Kab-Kota'!D14*100%</f>
        <v>#DIV/0!</v>
      </c>
      <c r="E7" s="118" t="e">
        <f>'REKAP keb per Kab-Kota'!E25/'REKAP keb per Kab-Kota'!E14*100%</f>
        <v>#DIV/0!</v>
      </c>
      <c r="F7" s="118" t="e">
        <f>'REKAP keb per Kab-Kota'!F25/'REKAP keb per Kab-Kota'!F14*100%</f>
        <v>#DIV/0!</v>
      </c>
      <c r="G7" s="118" t="e">
        <f>'REKAP keb per Kab-Kota'!G25/'REKAP keb per Kab-Kota'!G14*100%</f>
        <v>#DIV/0!</v>
      </c>
      <c r="H7" s="118" t="e">
        <f>'REKAP keb per Kab-Kota'!H25/'REKAP keb per Kab-Kota'!H14*100%</f>
        <v>#DIV/0!</v>
      </c>
      <c r="I7" s="118" t="e">
        <f>'REKAP keb per Kab-Kota'!I25/'REKAP keb per Kab-Kota'!I14*100%</f>
        <v>#DIV/0!</v>
      </c>
      <c r="J7" s="115" t="s">
        <v>460</v>
      </c>
    </row>
    <row r="8" spans="1:10" ht="18">
      <c r="A8" s="93">
        <v>6</v>
      </c>
      <c r="B8" s="94" t="s">
        <v>459</v>
      </c>
      <c r="C8" s="118">
        <f>'REKAP keb per Kab-Kota'!C26/'REKAP keb per Kab-Kota'!C15*100%</f>
        <v>0.7879464285714286</v>
      </c>
      <c r="D8" s="118">
        <f>'REKAP keb per Kab-Kota'!D26/'REKAP keb per Kab-Kota'!D15*100%</f>
        <v>1</v>
      </c>
      <c r="E8" s="118">
        <f>'REKAP keb per Kab-Kota'!E26/'REKAP keb per Kab-Kota'!E15*100%</f>
        <v>1</v>
      </c>
      <c r="F8" s="118">
        <f>'REKAP keb per Kab-Kota'!F26/'REKAP keb per Kab-Kota'!F15*100%</f>
        <v>0.76923076923076927</v>
      </c>
      <c r="G8" s="118">
        <f>'REKAP keb per Kab-Kota'!G26/'REKAP keb per Kab-Kota'!G15*100%</f>
        <v>1</v>
      </c>
      <c r="H8" s="118">
        <f>'REKAP keb per Kab-Kota'!H26/'REKAP keb per Kab-Kota'!H15*100%</f>
        <v>1</v>
      </c>
      <c r="I8" s="118">
        <f>'REKAP keb per Kab-Kota'!I26/'REKAP keb per Kab-Kota'!I15*100%</f>
        <v>1</v>
      </c>
      <c r="J8" s="115" t="s">
        <v>453</v>
      </c>
    </row>
    <row r="9" spans="1:10">
      <c r="A9"/>
      <c r="B9"/>
      <c r="C9"/>
      <c r="D9"/>
      <c r="E9"/>
      <c r="F9"/>
      <c r="G9"/>
      <c r="H9"/>
    </row>
    <row r="10" spans="1:10">
      <c r="A10"/>
      <c r="B10"/>
      <c r="C10"/>
      <c r="D10"/>
      <c r="E10"/>
      <c r="F10"/>
      <c r="G10"/>
      <c r="H10"/>
    </row>
    <row r="11" spans="1:10">
      <c r="A11"/>
      <c r="B11"/>
      <c r="C11"/>
      <c r="D11"/>
      <c r="E11"/>
      <c r="F11"/>
      <c r="G11"/>
      <c r="H11"/>
    </row>
    <row r="12" spans="1:10">
      <c r="A12"/>
      <c r="B12"/>
      <c r="C12"/>
      <c r="D12"/>
      <c r="E12"/>
      <c r="F12"/>
      <c r="G12"/>
      <c r="H12"/>
    </row>
    <row r="13" spans="1:10">
      <c r="A13"/>
      <c r="B13"/>
      <c r="C13"/>
      <c r="D13"/>
      <c r="E13"/>
      <c r="F13"/>
      <c r="G13"/>
      <c r="H13"/>
    </row>
    <row r="14" spans="1:10">
      <c r="A14"/>
      <c r="B14"/>
      <c r="C14"/>
      <c r="D14"/>
      <c r="E14"/>
      <c r="F14"/>
      <c r="G14"/>
      <c r="H14"/>
    </row>
    <row r="15" spans="1:10">
      <c r="A15"/>
      <c r="B15"/>
      <c r="C15"/>
      <c r="D15"/>
      <c r="E15"/>
      <c r="F15"/>
      <c r="G15"/>
      <c r="H15"/>
    </row>
    <row r="16" spans="1:10">
      <c r="A16"/>
      <c r="B16"/>
      <c r="C16"/>
      <c r="D16"/>
      <c r="E16"/>
      <c r="F16"/>
      <c r="G16"/>
      <c r="H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</sheetData>
  <mergeCells count="1">
    <mergeCell ref="A1:J1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358E-94AB-4FD6-9B97-6A0D0112208E}">
  <dimension ref="A1:K43"/>
  <sheetViews>
    <sheetView view="pageBreakPreview" zoomScale="85" zoomScaleNormal="85" zoomScaleSheetLayoutView="85" workbookViewId="0">
      <selection activeCell="F10" sqref="C10:F14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66.599999999999994" customHeight="1"/>
    <row r="2" spans="1:11" ht="28.8">
      <c r="A2" s="122" t="s">
        <v>143</v>
      </c>
      <c r="B2" s="122"/>
      <c r="C2" s="122"/>
      <c r="D2" s="122"/>
      <c r="E2" s="122"/>
      <c r="F2" s="122"/>
    </row>
    <row r="3" spans="1:1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H3" s="27"/>
      <c r="I3" s="27"/>
      <c r="J3" s="27"/>
      <c r="K3" s="27"/>
    </row>
    <row r="4" spans="1:11">
      <c r="A4" s="3">
        <v>0.52429999999999999</v>
      </c>
      <c r="B4" s="4">
        <v>122.347145</v>
      </c>
      <c r="C4" s="28" t="s">
        <v>75</v>
      </c>
      <c r="D4" s="28" t="s">
        <v>42</v>
      </c>
      <c r="E4" s="9" t="s">
        <v>42</v>
      </c>
      <c r="F4" s="28" t="s">
        <v>87</v>
      </c>
    </row>
    <row r="5" spans="1:11">
      <c r="A5" s="18">
        <v>0.52454999999999996</v>
      </c>
      <c r="B5" s="5">
        <v>122.347263</v>
      </c>
      <c r="C5" s="28" t="s">
        <v>71</v>
      </c>
      <c r="D5" s="28" t="s">
        <v>71</v>
      </c>
      <c r="E5" s="28" t="s">
        <v>42</v>
      </c>
      <c r="F5" s="28" t="s">
        <v>59</v>
      </c>
    </row>
    <row r="6" spans="1:11">
      <c r="A6" s="5">
        <v>0.52634829999999999</v>
      </c>
      <c r="B6" s="4">
        <v>122.347795</v>
      </c>
      <c r="C6" s="28" t="s">
        <v>71</v>
      </c>
      <c r="D6" s="28" t="s">
        <v>71</v>
      </c>
      <c r="E6" s="28" t="s">
        <v>42</v>
      </c>
      <c r="F6" s="28" t="s">
        <v>59</v>
      </c>
    </row>
    <row r="7" spans="1:11">
      <c r="A7" s="5">
        <v>0.52640299999999995</v>
      </c>
      <c r="B7" s="5">
        <v>122.3477816</v>
      </c>
      <c r="C7" s="28" t="s">
        <v>75</v>
      </c>
      <c r="D7" s="28" t="s">
        <v>42</v>
      </c>
      <c r="E7" s="28" t="s">
        <v>42</v>
      </c>
      <c r="F7" s="28" t="s">
        <v>76</v>
      </c>
    </row>
    <row r="8" spans="1:11">
      <c r="A8" s="5">
        <v>0.526895</v>
      </c>
      <c r="B8" s="5">
        <v>122.34763599999999</v>
      </c>
      <c r="C8" s="28" t="s">
        <v>71</v>
      </c>
      <c r="D8" s="28" t="s">
        <v>71</v>
      </c>
      <c r="E8" s="28" t="s">
        <v>42</v>
      </c>
      <c r="F8" s="28" t="s">
        <v>59</v>
      </c>
    </row>
    <row r="9" spans="1:11">
      <c r="A9" s="5">
        <v>0.52669100000000002</v>
      </c>
      <c r="B9" s="5">
        <v>122.347756</v>
      </c>
      <c r="C9" s="28" t="s">
        <v>75</v>
      </c>
      <c r="D9" s="28" t="s">
        <v>42</v>
      </c>
      <c r="E9" s="28" t="s">
        <v>42</v>
      </c>
      <c r="F9" s="28" t="s">
        <v>76</v>
      </c>
    </row>
    <row r="10" spans="1:11">
      <c r="A10" s="5">
        <v>0.52716300000000005</v>
      </c>
      <c r="B10" s="5">
        <v>122.34753600000001</v>
      </c>
      <c r="C10" s="28" t="s">
        <v>6</v>
      </c>
      <c r="D10" s="28" t="s">
        <v>146</v>
      </c>
      <c r="E10" s="28" t="s">
        <v>147</v>
      </c>
      <c r="F10" s="28" t="s">
        <v>69</v>
      </c>
    </row>
    <row r="11" spans="1:11">
      <c r="A11" s="5">
        <v>0.53376000000000001</v>
      </c>
      <c r="B11" s="5">
        <v>122.346453</v>
      </c>
      <c r="C11" s="28" t="s">
        <v>71</v>
      </c>
      <c r="D11" s="28" t="s">
        <v>71</v>
      </c>
      <c r="E11" s="28" t="s">
        <v>42</v>
      </c>
      <c r="F11" s="28" t="s">
        <v>69</v>
      </c>
    </row>
    <row r="12" spans="1:11">
      <c r="A12" s="5">
        <v>0.53917800000000005</v>
      </c>
      <c r="B12" s="5">
        <v>122.34661</v>
      </c>
      <c r="C12" s="28" t="s">
        <v>71</v>
      </c>
      <c r="D12" s="28" t="s">
        <v>71</v>
      </c>
      <c r="E12" s="28" t="s">
        <v>42</v>
      </c>
      <c r="F12" s="28" t="s">
        <v>69</v>
      </c>
    </row>
    <row r="13" spans="1:11">
      <c r="A13" s="5">
        <v>0.54198199999999996</v>
      </c>
      <c r="B13" s="5">
        <v>122.346225</v>
      </c>
      <c r="C13" s="28" t="s">
        <v>6</v>
      </c>
      <c r="D13" s="20" t="s">
        <v>37</v>
      </c>
      <c r="E13" s="20" t="s">
        <v>38</v>
      </c>
      <c r="F13" s="28" t="s">
        <v>69</v>
      </c>
    </row>
    <row r="14" spans="1:11">
      <c r="A14" s="5">
        <v>0.55115999999999998</v>
      </c>
      <c r="B14" s="5">
        <v>122.345229</v>
      </c>
      <c r="C14" s="28" t="s">
        <v>71</v>
      </c>
      <c r="D14" s="28" t="s">
        <v>71</v>
      </c>
      <c r="E14" s="9" t="s">
        <v>42</v>
      </c>
      <c r="F14" s="28" t="s">
        <v>69</v>
      </c>
    </row>
    <row r="15" spans="1:11">
      <c r="A15" s="5"/>
      <c r="B15" s="5"/>
      <c r="C15" s="28" t="s">
        <v>169</v>
      </c>
      <c r="D15" s="28" t="s">
        <v>42</v>
      </c>
      <c r="E15" s="17">
        <v>39</v>
      </c>
      <c r="F15" s="28" t="s">
        <v>42</v>
      </c>
    </row>
    <row r="16" spans="1:11">
      <c r="A16" s="5"/>
      <c r="B16" s="5"/>
      <c r="C16" s="16"/>
      <c r="D16" s="5"/>
      <c r="E16" s="5"/>
      <c r="F16" s="5"/>
    </row>
    <row r="17" spans="1:6" ht="28.8">
      <c r="A17" s="123" t="s">
        <v>142</v>
      </c>
      <c r="B17" s="123"/>
      <c r="C17" s="123"/>
      <c r="D17" s="123"/>
      <c r="E17" s="123"/>
    </row>
    <row r="18" spans="1:6">
      <c r="A18" s="2" t="s">
        <v>0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6">
      <c r="A19" s="5">
        <v>0.52547160000000004</v>
      </c>
      <c r="B19" s="5">
        <v>122.34762600000001</v>
      </c>
      <c r="C19" s="28" t="s">
        <v>6</v>
      </c>
      <c r="D19" s="14" t="s">
        <v>12</v>
      </c>
      <c r="E19" s="14" t="s">
        <v>73</v>
      </c>
    </row>
    <row r="20" spans="1:6">
      <c r="A20" s="5">
        <v>0.52639899999999995</v>
      </c>
      <c r="B20" s="5">
        <v>122.34786</v>
      </c>
      <c r="C20" s="28" t="s">
        <v>6</v>
      </c>
      <c r="D20" s="14" t="s">
        <v>20</v>
      </c>
      <c r="E20" s="14" t="s">
        <v>67</v>
      </c>
    </row>
    <row r="21" spans="1:6">
      <c r="A21" s="5">
        <v>0.526389</v>
      </c>
      <c r="B21" s="4">
        <v>122.347802</v>
      </c>
      <c r="C21" s="28" t="s">
        <v>6</v>
      </c>
      <c r="D21" s="16" t="s">
        <v>55</v>
      </c>
      <c r="E21" s="9" t="s">
        <v>56</v>
      </c>
    </row>
    <row r="22" spans="1:6" ht="28.8">
      <c r="A22" s="5">
        <v>0.52827000000000002</v>
      </c>
      <c r="B22" s="5">
        <v>122.347157</v>
      </c>
      <c r="C22" s="28" t="s">
        <v>6</v>
      </c>
      <c r="D22" s="28" t="s">
        <v>102</v>
      </c>
      <c r="E22" s="29" t="s">
        <v>103</v>
      </c>
    </row>
    <row r="23" spans="1:6">
      <c r="A23" s="5">
        <v>0.53371999999999997</v>
      </c>
      <c r="B23" s="5">
        <v>122.346508</v>
      </c>
      <c r="C23" s="28" t="s">
        <v>6</v>
      </c>
      <c r="D23" s="20" t="s">
        <v>37</v>
      </c>
      <c r="E23" s="20" t="s">
        <v>38</v>
      </c>
    </row>
    <row r="24" spans="1:6">
      <c r="A24" s="5">
        <v>0.53332100000000005</v>
      </c>
      <c r="B24" s="5">
        <v>122.346462</v>
      </c>
      <c r="C24" s="28" t="s">
        <v>6</v>
      </c>
      <c r="D24" s="20" t="s">
        <v>37</v>
      </c>
      <c r="E24" s="20" t="s">
        <v>38</v>
      </c>
      <c r="F24"/>
    </row>
    <row r="25" spans="1:6">
      <c r="A25" s="5">
        <v>0.53440900000000002</v>
      </c>
      <c r="B25" s="5">
        <v>122.34652800000001</v>
      </c>
      <c r="C25" s="28" t="s">
        <v>6</v>
      </c>
      <c r="D25" s="16" t="s">
        <v>55</v>
      </c>
      <c r="E25" s="9" t="s">
        <v>56</v>
      </c>
      <c r="F25"/>
    </row>
    <row r="26" spans="1:6">
      <c r="A26" s="5">
        <v>0.54023699999999997</v>
      </c>
      <c r="B26" s="5">
        <v>122.34666</v>
      </c>
      <c r="C26" s="28" t="s">
        <v>6</v>
      </c>
      <c r="D26" s="28" t="s">
        <v>32</v>
      </c>
      <c r="E26" s="28" t="s">
        <v>33</v>
      </c>
      <c r="F26"/>
    </row>
    <row r="27" spans="1:6">
      <c r="A27" s="5">
        <v>0.54043699999999995</v>
      </c>
      <c r="B27" s="5">
        <v>122.346645</v>
      </c>
      <c r="C27" s="28" t="s">
        <v>41</v>
      </c>
      <c r="D27" s="28" t="s">
        <v>42</v>
      </c>
      <c r="E27" s="28" t="s">
        <v>165</v>
      </c>
      <c r="F27"/>
    </row>
    <row r="28" spans="1:6">
      <c r="A28" s="5">
        <v>0.54029799999999994</v>
      </c>
      <c r="B28" s="5">
        <v>122.34661699999999</v>
      </c>
      <c r="C28" s="28" t="s">
        <v>6</v>
      </c>
      <c r="D28" s="20" t="s">
        <v>37</v>
      </c>
      <c r="E28" s="20" t="s">
        <v>38</v>
      </c>
      <c r="F28"/>
    </row>
    <row r="29" spans="1:6">
      <c r="A29" s="5">
        <v>0.54067799999999999</v>
      </c>
      <c r="B29" s="5">
        <v>122.34658</v>
      </c>
      <c r="C29" s="28" t="s">
        <v>6</v>
      </c>
      <c r="D29" s="20" t="s">
        <v>37</v>
      </c>
      <c r="E29" s="20" t="s">
        <v>38</v>
      </c>
      <c r="F29"/>
    </row>
    <row r="30" spans="1:6">
      <c r="A30" s="5">
        <v>0.54225500000000004</v>
      </c>
      <c r="B30" s="5">
        <v>122.346153</v>
      </c>
      <c r="C30" s="28" t="s">
        <v>95</v>
      </c>
      <c r="D30" s="28" t="s">
        <v>95</v>
      </c>
      <c r="E30" s="28" t="s">
        <v>161</v>
      </c>
      <c r="F30"/>
    </row>
    <row r="31" spans="1:6">
      <c r="A31" s="5">
        <v>0.54268159999999999</v>
      </c>
      <c r="B31" s="5">
        <v>122.34607</v>
      </c>
      <c r="C31" s="28" t="s">
        <v>6</v>
      </c>
      <c r="D31" s="20" t="s">
        <v>37</v>
      </c>
      <c r="E31" s="20" t="s">
        <v>38</v>
      </c>
      <c r="F31"/>
    </row>
    <row r="32" spans="1:6">
      <c r="A32" s="5">
        <v>0.54464599999999996</v>
      </c>
      <c r="B32" s="5">
        <v>122.34564</v>
      </c>
      <c r="C32" s="28" t="s">
        <v>6</v>
      </c>
      <c r="D32" s="16" t="s">
        <v>55</v>
      </c>
      <c r="E32" s="9" t="s">
        <v>56</v>
      </c>
      <c r="F32"/>
    </row>
    <row r="33" spans="1:6">
      <c r="A33" s="5">
        <v>0.54531499999999999</v>
      </c>
      <c r="B33" s="5">
        <v>122.34562099999999</v>
      </c>
      <c r="C33" s="28" t="s">
        <v>6</v>
      </c>
      <c r="D33" s="16" t="s">
        <v>55</v>
      </c>
      <c r="E33" s="9" t="s">
        <v>56</v>
      </c>
      <c r="F33"/>
    </row>
    <row r="34" spans="1:6" s="1" customFormat="1" ht="28.8">
      <c r="A34" s="5">
        <v>0.55148200000000003</v>
      </c>
      <c r="B34" s="5">
        <v>122.34517</v>
      </c>
      <c r="C34" s="28" t="s">
        <v>6</v>
      </c>
      <c r="D34" s="28" t="s">
        <v>162</v>
      </c>
      <c r="E34" s="29" t="s">
        <v>163</v>
      </c>
      <c r="F34"/>
    </row>
    <row r="35" spans="1:6" s="1" customFormat="1" ht="28.8">
      <c r="A35" s="5">
        <v>0.552701</v>
      </c>
      <c r="B35" s="5">
        <v>122.34499</v>
      </c>
      <c r="C35" s="28" t="s">
        <v>6</v>
      </c>
      <c r="D35" s="28" t="s">
        <v>162</v>
      </c>
      <c r="E35" s="29" t="s">
        <v>163</v>
      </c>
    </row>
    <row r="36" spans="1:6" s="1" customFormat="1">
      <c r="A36" s="5">
        <v>0.55257199999999995</v>
      </c>
      <c r="B36" s="5">
        <v>122.344972</v>
      </c>
      <c r="C36" s="28" t="s">
        <v>6</v>
      </c>
      <c r="D36" s="14" t="s">
        <v>12</v>
      </c>
      <c r="E36" s="14" t="s">
        <v>73</v>
      </c>
    </row>
    <row r="37" spans="1:6">
      <c r="A37" s="5">
        <v>0.55321799999999999</v>
      </c>
      <c r="B37" s="5">
        <v>122.34481100000001</v>
      </c>
      <c r="C37" s="28" t="s">
        <v>6</v>
      </c>
      <c r="D37" s="14" t="s">
        <v>20</v>
      </c>
      <c r="E37" s="14" t="s">
        <v>67</v>
      </c>
    </row>
    <row r="38" spans="1:6" ht="16.2" customHeight="1">
      <c r="A38" s="5">
        <v>0.53709499999999999</v>
      </c>
      <c r="B38" s="5">
        <v>122.346588</v>
      </c>
      <c r="C38" s="28" t="s">
        <v>41</v>
      </c>
      <c r="D38" s="28" t="s">
        <v>42</v>
      </c>
      <c r="E38" s="28" t="s">
        <v>164</v>
      </c>
    </row>
    <row r="39" spans="1:6">
      <c r="A39" s="5">
        <v>0.53777299999999995</v>
      </c>
      <c r="B39" s="5">
        <v>122.346631</v>
      </c>
      <c r="C39" s="28" t="s">
        <v>6</v>
      </c>
      <c r="D39" s="20" t="s">
        <v>37</v>
      </c>
      <c r="E39" s="20" t="s">
        <v>38</v>
      </c>
    </row>
    <row r="40" spans="1:6">
      <c r="A40" s="5">
        <v>0.53683400000000003</v>
      </c>
      <c r="B40" s="5">
        <v>122.346549</v>
      </c>
      <c r="C40" s="28" t="s">
        <v>6</v>
      </c>
      <c r="D40" s="20" t="s">
        <v>37</v>
      </c>
      <c r="E40" s="20" t="s">
        <v>38</v>
      </c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</sheetData>
  <mergeCells count="2">
    <mergeCell ref="A2:F2"/>
    <mergeCell ref="A17:E17"/>
  </mergeCells>
  <phoneticPr fontId="10" type="noConversion"/>
  <pageMargins left="0.7" right="0.7" top="0.75" bottom="0.75" header="0.3" footer="0.3"/>
  <pageSetup paperSize="1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C325-4D5E-4415-9158-17CCB7DF6A4C}">
  <sheetPr>
    <pageSetUpPr fitToPage="1"/>
  </sheetPr>
  <dimension ref="A1:K79"/>
  <sheetViews>
    <sheetView view="pageBreakPreview" zoomScaleNormal="85" zoomScaleSheetLayoutView="100" workbookViewId="0">
      <selection activeCell="E20" sqref="E20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170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28">
        <v>0.60948159999999996</v>
      </c>
      <c r="B3" s="28">
        <v>122.4803883</v>
      </c>
      <c r="C3" s="28" t="s">
        <v>71</v>
      </c>
      <c r="D3" s="28" t="s">
        <v>20</v>
      </c>
      <c r="E3" s="28" t="s">
        <v>171</v>
      </c>
      <c r="F3" s="28" t="s">
        <v>172</v>
      </c>
    </row>
    <row r="4" spans="1:11">
      <c r="A4" s="31">
        <v>0.61387159999999996</v>
      </c>
      <c r="B4" s="28">
        <v>122.479945</v>
      </c>
      <c r="C4" s="28" t="s">
        <v>6</v>
      </c>
      <c r="D4" s="28" t="s">
        <v>20</v>
      </c>
      <c r="E4" s="28" t="s">
        <v>13</v>
      </c>
      <c r="F4" s="28" t="s">
        <v>59</v>
      </c>
    </row>
    <row r="5" spans="1:11">
      <c r="A5" s="28">
        <v>0.61691499999999999</v>
      </c>
      <c r="B5" s="32">
        <v>122.4808283</v>
      </c>
      <c r="C5" s="28" t="s">
        <v>6</v>
      </c>
      <c r="D5" s="28" t="s">
        <v>20</v>
      </c>
      <c r="E5" s="28" t="s">
        <v>13</v>
      </c>
      <c r="F5" s="28" t="s">
        <v>59</v>
      </c>
    </row>
    <row r="6" spans="1:11">
      <c r="A6" s="28">
        <v>0.62955499999999998</v>
      </c>
      <c r="B6" s="32">
        <v>122.483493</v>
      </c>
      <c r="C6" s="28" t="s">
        <v>6</v>
      </c>
      <c r="D6" s="28" t="s">
        <v>14</v>
      </c>
      <c r="E6" s="28" t="s">
        <v>45</v>
      </c>
      <c r="F6" s="28" t="s">
        <v>59</v>
      </c>
    </row>
    <row r="7" spans="1:11">
      <c r="A7" s="28">
        <v>0.63789830000000003</v>
      </c>
      <c r="B7" s="28">
        <v>122.48702299999999</v>
      </c>
      <c r="C7" s="28" t="s">
        <v>6</v>
      </c>
      <c r="D7" s="28" t="s">
        <v>28</v>
      </c>
      <c r="E7" s="33" t="s">
        <v>173</v>
      </c>
      <c r="F7" s="28" t="s">
        <v>59</v>
      </c>
    </row>
    <row r="8" spans="1:11">
      <c r="A8" s="28">
        <v>0.64996500000000001</v>
      </c>
      <c r="B8" s="32">
        <v>122.49297300000001</v>
      </c>
      <c r="C8" s="28" t="s">
        <v>6</v>
      </c>
      <c r="D8" s="28" t="s">
        <v>48</v>
      </c>
      <c r="E8" s="34" t="s">
        <v>49</v>
      </c>
      <c r="F8" s="28" t="s">
        <v>59</v>
      </c>
    </row>
    <row r="9" spans="1:11">
      <c r="A9" s="28">
        <v>0.651335</v>
      </c>
      <c r="B9" s="32">
        <v>122.49261490000001</v>
      </c>
      <c r="C9" s="28" t="s">
        <v>6</v>
      </c>
      <c r="D9" s="28" t="s">
        <v>26</v>
      </c>
      <c r="E9" s="34" t="s">
        <v>27</v>
      </c>
      <c r="F9" s="28" t="s">
        <v>59</v>
      </c>
    </row>
    <row r="10" spans="1:11">
      <c r="A10" s="28">
        <v>0.66422999999999999</v>
      </c>
      <c r="B10" s="28">
        <v>122.4859433</v>
      </c>
      <c r="C10" s="28" t="s">
        <v>6</v>
      </c>
      <c r="D10" s="28" t="s">
        <v>28</v>
      </c>
      <c r="E10" s="33" t="s">
        <v>173</v>
      </c>
      <c r="F10" s="28" t="s">
        <v>59</v>
      </c>
    </row>
    <row r="11" spans="1:11">
      <c r="A11" s="32">
        <v>0.67396999999999996</v>
      </c>
      <c r="B11" s="32">
        <v>122.48099499999999</v>
      </c>
      <c r="C11" s="32" t="s">
        <v>6</v>
      </c>
      <c r="D11" s="28" t="s">
        <v>20</v>
      </c>
      <c r="E11" s="28" t="s">
        <v>13</v>
      </c>
      <c r="F11" s="28" t="s">
        <v>59</v>
      </c>
    </row>
    <row r="12" spans="1:11">
      <c r="A12" s="28">
        <v>0.67867299999999997</v>
      </c>
      <c r="B12" s="32">
        <v>122.47959830000001</v>
      </c>
      <c r="C12" s="28" t="s">
        <v>6</v>
      </c>
      <c r="D12" s="28" t="s">
        <v>14</v>
      </c>
      <c r="E12" s="28" t="s">
        <v>45</v>
      </c>
      <c r="F12" s="28" t="s">
        <v>59</v>
      </c>
    </row>
    <row r="13" spans="1:11">
      <c r="A13" s="28">
        <v>0.68822830000000002</v>
      </c>
      <c r="B13" s="28">
        <v>122.48343</v>
      </c>
      <c r="C13" s="28" t="s">
        <v>6</v>
      </c>
      <c r="D13" s="28" t="s">
        <v>48</v>
      </c>
      <c r="E13" s="34" t="s">
        <v>49</v>
      </c>
      <c r="F13" s="28" t="s">
        <v>59</v>
      </c>
    </row>
    <row r="14" spans="1:11">
      <c r="A14" s="28">
        <v>0.68822830000000002</v>
      </c>
      <c r="B14" s="28">
        <v>122.48343</v>
      </c>
      <c r="C14" s="28" t="s">
        <v>71</v>
      </c>
      <c r="D14" s="28" t="s">
        <v>20</v>
      </c>
      <c r="E14" s="28" t="s">
        <v>171</v>
      </c>
      <c r="F14" s="28" t="s">
        <v>59</v>
      </c>
    </row>
    <row r="17" spans="1:5" ht="25.8">
      <c r="A17" s="125" t="s">
        <v>174</v>
      </c>
      <c r="B17" s="125"/>
      <c r="C17" s="125"/>
      <c r="D17" s="125"/>
      <c r="E17" s="125"/>
    </row>
    <row r="18" spans="1:5">
      <c r="A18" s="35" t="s">
        <v>0</v>
      </c>
      <c r="B18" s="35" t="s">
        <v>1</v>
      </c>
      <c r="C18" s="35" t="s">
        <v>2</v>
      </c>
      <c r="D18" s="35" t="s">
        <v>3</v>
      </c>
      <c r="E18" s="35" t="s">
        <v>4</v>
      </c>
    </row>
    <row r="19" spans="1:5" ht="27.6">
      <c r="A19" s="36">
        <v>0.60907829999999996</v>
      </c>
      <c r="B19" s="37">
        <v>122.4809266</v>
      </c>
      <c r="C19" s="36" t="s">
        <v>6</v>
      </c>
      <c r="D19" s="36" t="s">
        <v>57</v>
      </c>
      <c r="E19" s="38" t="s">
        <v>58</v>
      </c>
    </row>
    <row r="20" spans="1:5" ht="27.6">
      <c r="A20" s="36">
        <v>0.60907829999999996</v>
      </c>
      <c r="B20" s="37">
        <v>122.4809266</v>
      </c>
      <c r="C20" s="36" t="s">
        <v>6</v>
      </c>
      <c r="D20" s="36" t="s">
        <v>175</v>
      </c>
      <c r="E20" s="38" t="s">
        <v>58</v>
      </c>
    </row>
    <row r="21" spans="1:5">
      <c r="A21" s="36">
        <v>0.60961330000000002</v>
      </c>
      <c r="B21" s="36">
        <v>122.4796699</v>
      </c>
      <c r="C21" s="36" t="s">
        <v>6</v>
      </c>
      <c r="D21" s="36" t="s">
        <v>34</v>
      </c>
      <c r="E21" s="36" t="s">
        <v>47</v>
      </c>
    </row>
    <row r="22" spans="1:5">
      <c r="A22" s="36">
        <v>0.60994159999999997</v>
      </c>
      <c r="B22" s="36">
        <v>122.4796399</v>
      </c>
      <c r="C22" s="36" t="s">
        <v>6</v>
      </c>
      <c r="D22" s="36" t="s">
        <v>37</v>
      </c>
      <c r="E22" s="36" t="s">
        <v>38</v>
      </c>
    </row>
    <row r="23" spans="1:5">
      <c r="A23" s="36">
        <v>0.60994159999999997</v>
      </c>
      <c r="B23" s="36">
        <v>122.4796399</v>
      </c>
      <c r="C23" s="36" t="s">
        <v>6</v>
      </c>
      <c r="D23" s="36" t="s">
        <v>37</v>
      </c>
      <c r="E23" s="36" t="s">
        <v>38</v>
      </c>
    </row>
    <row r="24" spans="1:5">
      <c r="A24" s="36">
        <v>0.61032989999999998</v>
      </c>
      <c r="B24" s="36">
        <v>122.479665</v>
      </c>
      <c r="C24" s="36" t="s">
        <v>6</v>
      </c>
      <c r="D24" s="36" t="s">
        <v>16</v>
      </c>
      <c r="E24" s="36" t="s">
        <v>176</v>
      </c>
    </row>
    <row r="25" spans="1:5">
      <c r="A25" s="36">
        <v>0.6127283</v>
      </c>
      <c r="B25" s="36">
        <v>122.4802316</v>
      </c>
      <c r="C25" s="36" t="s">
        <v>6</v>
      </c>
      <c r="D25" s="36" t="s">
        <v>12</v>
      </c>
      <c r="E25" s="36" t="s">
        <v>13</v>
      </c>
    </row>
    <row r="26" spans="1:5">
      <c r="A26" s="36">
        <v>0.61362329999999998</v>
      </c>
      <c r="B26" s="36">
        <v>122.4801466</v>
      </c>
      <c r="C26" s="36" t="s">
        <v>6</v>
      </c>
      <c r="D26" s="36" t="s">
        <v>20</v>
      </c>
      <c r="E26" s="36" t="s">
        <v>13</v>
      </c>
    </row>
    <row r="27" spans="1:5">
      <c r="A27" s="36">
        <v>0.61430830000000003</v>
      </c>
      <c r="B27" s="36">
        <v>122.4796516</v>
      </c>
      <c r="C27" s="36" t="s">
        <v>6</v>
      </c>
      <c r="D27" s="36" t="s">
        <v>26</v>
      </c>
      <c r="E27" s="38" t="s">
        <v>27</v>
      </c>
    </row>
    <row r="28" spans="1:5">
      <c r="A28" s="36">
        <v>0.61470659999999999</v>
      </c>
      <c r="B28" s="36">
        <v>122.4796716</v>
      </c>
      <c r="C28" s="36" t="s">
        <v>6</v>
      </c>
      <c r="D28" s="36" t="s">
        <v>28</v>
      </c>
      <c r="E28" s="39" t="s">
        <v>173</v>
      </c>
    </row>
    <row r="29" spans="1:5">
      <c r="A29" s="36">
        <v>0.61470659999999999</v>
      </c>
      <c r="B29" s="36">
        <v>122.4796716</v>
      </c>
      <c r="C29" s="36" t="s">
        <v>6</v>
      </c>
      <c r="D29" s="36" t="s">
        <v>28</v>
      </c>
      <c r="E29" s="39" t="s">
        <v>173</v>
      </c>
    </row>
    <row r="30" spans="1:5">
      <c r="A30" s="40">
        <v>0.61483489999999996</v>
      </c>
      <c r="B30" s="36">
        <v>122.4797483</v>
      </c>
      <c r="C30" s="36" t="s">
        <v>6</v>
      </c>
      <c r="D30" s="36" t="s">
        <v>22</v>
      </c>
      <c r="E30" s="38" t="s">
        <v>23</v>
      </c>
    </row>
    <row r="31" spans="1:5">
      <c r="A31" s="36">
        <v>0.615985</v>
      </c>
      <c r="B31" s="36">
        <v>122.4807383</v>
      </c>
      <c r="C31" s="36" t="s">
        <v>6</v>
      </c>
      <c r="D31" s="36" t="s">
        <v>37</v>
      </c>
      <c r="E31" s="36" t="s">
        <v>38</v>
      </c>
    </row>
    <row r="32" spans="1:5">
      <c r="A32" s="36">
        <v>0.615985</v>
      </c>
      <c r="B32" s="36">
        <v>122.4807383</v>
      </c>
      <c r="C32" s="36" t="s">
        <v>6</v>
      </c>
      <c r="D32" s="36" t="s">
        <v>37</v>
      </c>
      <c r="E32" s="36" t="s">
        <v>38</v>
      </c>
    </row>
    <row r="33" spans="1:5" s="1" customFormat="1">
      <c r="A33" s="36">
        <v>0.61605829999999995</v>
      </c>
      <c r="B33" s="36">
        <v>122.4808049</v>
      </c>
      <c r="C33" s="36" t="s">
        <v>6</v>
      </c>
      <c r="D33" s="36" t="s">
        <v>12</v>
      </c>
      <c r="E33" s="36" t="s">
        <v>13</v>
      </c>
    </row>
    <row r="34" spans="1:5" s="1" customFormat="1">
      <c r="A34" s="36">
        <v>0.61760660000000001</v>
      </c>
      <c r="B34" s="36">
        <v>122.4807783</v>
      </c>
      <c r="C34" s="36" t="s">
        <v>6</v>
      </c>
      <c r="D34" s="36" t="s">
        <v>22</v>
      </c>
      <c r="E34" s="38" t="s">
        <v>23</v>
      </c>
    </row>
    <row r="35" spans="1:5" s="1" customFormat="1">
      <c r="A35" s="36">
        <v>0.61821329999999997</v>
      </c>
      <c r="B35" s="36">
        <v>122.4806883</v>
      </c>
      <c r="C35" s="36" t="s">
        <v>6</v>
      </c>
      <c r="D35" s="36" t="s">
        <v>28</v>
      </c>
      <c r="E35" s="39" t="s">
        <v>173</v>
      </c>
    </row>
    <row r="36" spans="1:5">
      <c r="A36" s="36">
        <v>0.61928499999999997</v>
      </c>
      <c r="B36" s="36">
        <v>122.4805133</v>
      </c>
      <c r="C36" s="36" t="s">
        <v>6</v>
      </c>
      <c r="D36" s="36" t="s">
        <v>28</v>
      </c>
      <c r="E36" s="39" t="s">
        <v>173</v>
      </c>
    </row>
    <row r="37" spans="1:5" ht="16.2" customHeight="1">
      <c r="A37" s="36">
        <v>0.61954160000000003</v>
      </c>
      <c r="B37" s="36">
        <v>122.48032329999999</v>
      </c>
      <c r="C37" s="36" t="s">
        <v>6</v>
      </c>
      <c r="D37" s="36" t="s">
        <v>26</v>
      </c>
      <c r="E37" s="38" t="s">
        <v>27</v>
      </c>
    </row>
    <row r="38" spans="1:5">
      <c r="A38" s="36">
        <v>0.62140329999999999</v>
      </c>
      <c r="B38" s="36">
        <v>122.4797583</v>
      </c>
      <c r="C38" s="36" t="s">
        <v>6</v>
      </c>
      <c r="D38" s="36" t="s">
        <v>20</v>
      </c>
      <c r="E38" s="36" t="s">
        <v>13</v>
      </c>
    </row>
    <row r="39" spans="1:5">
      <c r="A39" s="36">
        <v>0.62165329999999996</v>
      </c>
      <c r="B39" s="36">
        <v>122.47954489999999</v>
      </c>
      <c r="C39" s="36" t="s">
        <v>6</v>
      </c>
      <c r="D39" s="36" t="s">
        <v>28</v>
      </c>
      <c r="E39" s="39" t="s">
        <v>173</v>
      </c>
    </row>
    <row r="40" spans="1:5">
      <c r="A40" s="36">
        <v>0.62266330000000003</v>
      </c>
      <c r="B40" s="36">
        <v>122.47923160000001</v>
      </c>
      <c r="C40" s="36" t="s">
        <v>6</v>
      </c>
      <c r="D40" s="36" t="s">
        <v>28</v>
      </c>
      <c r="E40" s="39" t="s">
        <v>173</v>
      </c>
    </row>
    <row r="41" spans="1:5">
      <c r="A41" s="36">
        <v>0.62301600000000001</v>
      </c>
      <c r="B41" s="36">
        <v>122.47923659999999</v>
      </c>
      <c r="C41" s="36" t="s">
        <v>6</v>
      </c>
      <c r="D41" s="36" t="s">
        <v>12</v>
      </c>
      <c r="E41" s="36" t="s">
        <v>13</v>
      </c>
    </row>
    <row r="42" spans="1:5">
      <c r="A42" s="36">
        <v>0.62353159999999996</v>
      </c>
      <c r="B42" s="36">
        <v>122.479305</v>
      </c>
      <c r="C42" s="36" t="s">
        <v>6</v>
      </c>
      <c r="D42" s="36" t="s">
        <v>37</v>
      </c>
      <c r="E42" s="36" t="s">
        <v>38</v>
      </c>
    </row>
    <row r="43" spans="1:5">
      <c r="A43" s="36">
        <v>0.62353159999999996</v>
      </c>
      <c r="B43" s="36">
        <v>122.479305</v>
      </c>
      <c r="C43" s="36" t="s">
        <v>6</v>
      </c>
      <c r="D43" s="36" t="s">
        <v>37</v>
      </c>
      <c r="E43" s="36" t="s">
        <v>38</v>
      </c>
    </row>
    <row r="44" spans="1:5">
      <c r="A44" s="36">
        <v>0.62409159999999997</v>
      </c>
      <c r="B44" s="36">
        <v>122.479375</v>
      </c>
      <c r="C44" s="36" t="s">
        <v>6</v>
      </c>
      <c r="D44" s="36" t="s">
        <v>177</v>
      </c>
      <c r="E44" s="38" t="s">
        <v>178</v>
      </c>
    </row>
    <row r="45" spans="1:5">
      <c r="A45" s="36">
        <v>0.62608989999999998</v>
      </c>
      <c r="B45" s="36">
        <v>122.48053</v>
      </c>
      <c r="C45" s="36" t="s">
        <v>6</v>
      </c>
      <c r="D45" s="36" t="s">
        <v>177</v>
      </c>
      <c r="E45" s="38" t="s">
        <v>178</v>
      </c>
    </row>
    <row r="46" spans="1:5">
      <c r="A46" s="36">
        <v>0.62766500000000003</v>
      </c>
      <c r="B46" s="36">
        <v>122.48126600000001</v>
      </c>
      <c r="C46" s="36" t="s">
        <v>6</v>
      </c>
      <c r="D46" s="36" t="s">
        <v>37</v>
      </c>
      <c r="E46" s="36" t="s">
        <v>38</v>
      </c>
    </row>
    <row r="47" spans="1:5">
      <c r="A47" s="36">
        <v>0.62766500000000003</v>
      </c>
      <c r="B47" s="36">
        <v>122.48126600000001</v>
      </c>
      <c r="C47" s="36" t="s">
        <v>6</v>
      </c>
      <c r="D47" s="36" t="s">
        <v>37</v>
      </c>
      <c r="E47" s="36" t="s">
        <v>38</v>
      </c>
    </row>
    <row r="48" spans="1:5">
      <c r="A48" s="36">
        <v>0.62846329999999995</v>
      </c>
      <c r="B48" s="36">
        <v>122.48224159999999</v>
      </c>
      <c r="C48" s="36" t="s">
        <v>6</v>
      </c>
      <c r="D48" s="36" t="s">
        <v>28</v>
      </c>
      <c r="E48" s="39" t="s">
        <v>173</v>
      </c>
    </row>
    <row r="49" spans="1:6">
      <c r="A49" s="36">
        <v>0.62882830000000001</v>
      </c>
      <c r="B49" s="40">
        <v>122.4827416</v>
      </c>
      <c r="C49" s="36" t="s">
        <v>6</v>
      </c>
      <c r="D49" s="36" t="s">
        <v>28</v>
      </c>
      <c r="E49" s="39" t="s">
        <v>173</v>
      </c>
    </row>
    <row r="50" spans="1:6">
      <c r="A50" s="36">
        <v>0.63568829999999998</v>
      </c>
      <c r="B50" s="41">
        <v>122.48599</v>
      </c>
      <c r="C50" s="36" t="s">
        <v>6</v>
      </c>
      <c r="D50" s="36" t="s">
        <v>37</v>
      </c>
      <c r="E50" s="36" t="s">
        <v>179</v>
      </c>
    </row>
    <row r="51" spans="1:6">
      <c r="A51" s="36">
        <v>0.63568829999999998</v>
      </c>
      <c r="B51" s="41">
        <v>122.48599</v>
      </c>
      <c r="C51" s="36" t="s">
        <v>6</v>
      </c>
      <c r="D51" s="36" t="s">
        <v>37</v>
      </c>
      <c r="E51" s="36" t="s">
        <v>179</v>
      </c>
    </row>
    <row r="52" spans="1:6">
      <c r="A52" s="36">
        <v>0.6370133</v>
      </c>
      <c r="B52" s="36">
        <v>122.48708000000001</v>
      </c>
      <c r="C52" s="36" t="s">
        <v>95</v>
      </c>
      <c r="D52" s="36" t="s">
        <v>42</v>
      </c>
      <c r="E52" s="36" t="s">
        <v>180</v>
      </c>
    </row>
    <row r="53" spans="1:6">
      <c r="A53" s="36">
        <v>0.63721660000000002</v>
      </c>
      <c r="B53" s="36">
        <v>122.48714</v>
      </c>
      <c r="C53" s="36" t="s">
        <v>6</v>
      </c>
      <c r="D53" s="36" t="s">
        <v>28</v>
      </c>
      <c r="E53" s="39" t="s">
        <v>173</v>
      </c>
    </row>
    <row r="54" spans="1:6">
      <c r="A54" s="36">
        <v>0.63766829999999997</v>
      </c>
      <c r="B54" s="36">
        <v>122.48709166</v>
      </c>
      <c r="C54" s="36" t="s">
        <v>6</v>
      </c>
      <c r="D54" s="36" t="s">
        <v>28</v>
      </c>
      <c r="E54" s="39" t="s">
        <v>173</v>
      </c>
    </row>
    <row r="55" spans="1:6">
      <c r="A55" s="36">
        <v>0.64132330000000004</v>
      </c>
      <c r="B55" s="36">
        <v>122.4872883</v>
      </c>
      <c r="C55" s="36" t="s">
        <v>6</v>
      </c>
      <c r="D55" s="36" t="s">
        <v>26</v>
      </c>
      <c r="E55" s="38" t="s">
        <v>27</v>
      </c>
    </row>
    <row r="56" spans="1:6">
      <c r="A56" s="36">
        <v>0.64176489999999997</v>
      </c>
      <c r="B56" s="36">
        <v>122.4877</v>
      </c>
      <c r="C56" s="36" t="s">
        <v>6</v>
      </c>
      <c r="D56" s="36" t="s">
        <v>26</v>
      </c>
      <c r="E56" s="38" t="s">
        <v>27</v>
      </c>
    </row>
    <row r="57" spans="1:6">
      <c r="A57" s="36">
        <v>0.64615999999999996</v>
      </c>
      <c r="B57" s="36">
        <v>122.490775</v>
      </c>
      <c r="C57" s="36" t="s">
        <v>6</v>
      </c>
      <c r="D57" s="36" t="s">
        <v>44</v>
      </c>
      <c r="E57" s="36" t="s">
        <v>46</v>
      </c>
    </row>
    <row r="58" spans="1:6">
      <c r="A58" s="36">
        <v>0.64756000000000002</v>
      </c>
      <c r="B58" s="36">
        <v>122.49204659999999</v>
      </c>
      <c r="C58" s="36" t="s">
        <v>6</v>
      </c>
      <c r="D58" s="36" t="s">
        <v>44</v>
      </c>
      <c r="E58" s="36" t="s">
        <v>46</v>
      </c>
    </row>
    <row r="59" spans="1:6">
      <c r="A59" s="36">
        <v>0.64782499999999998</v>
      </c>
      <c r="B59" s="36">
        <v>122.492265</v>
      </c>
      <c r="C59" s="36" t="s">
        <v>6</v>
      </c>
      <c r="D59" s="36" t="s">
        <v>12</v>
      </c>
      <c r="E59" s="36" t="s">
        <v>13</v>
      </c>
    </row>
    <row r="60" spans="1:6">
      <c r="A60" s="36">
        <v>0.65387600000000001</v>
      </c>
      <c r="B60" s="36">
        <v>122.49189</v>
      </c>
      <c r="C60" s="36" t="s">
        <v>6</v>
      </c>
      <c r="D60" s="42" t="s">
        <v>28</v>
      </c>
      <c r="E60" s="36" t="s">
        <v>181</v>
      </c>
    </row>
    <row r="61" spans="1:6">
      <c r="A61" s="36">
        <v>0.65506330000000002</v>
      </c>
      <c r="B61" s="36">
        <v>122.492</v>
      </c>
      <c r="C61" s="36" t="s">
        <v>6</v>
      </c>
      <c r="D61" s="42" t="s">
        <v>28</v>
      </c>
      <c r="E61" s="36" t="s">
        <v>181</v>
      </c>
      <c r="F61" s="43"/>
    </row>
    <row r="62" spans="1:6">
      <c r="A62" s="36">
        <v>0.662775</v>
      </c>
      <c r="B62" s="36">
        <v>122.4868116</v>
      </c>
      <c r="C62" s="36" t="s">
        <v>6</v>
      </c>
      <c r="D62" s="36" t="s">
        <v>20</v>
      </c>
      <c r="E62" s="36" t="s">
        <v>13</v>
      </c>
    </row>
    <row r="63" spans="1:6">
      <c r="A63" s="40">
        <v>0.66426300000000005</v>
      </c>
      <c r="B63" s="36">
        <v>122.4859266</v>
      </c>
      <c r="C63" s="36" t="s">
        <v>6</v>
      </c>
      <c r="D63" s="36" t="s">
        <v>20</v>
      </c>
      <c r="E63" s="36" t="s">
        <v>13</v>
      </c>
    </row>
    <row r="64" spans="1:6">
      <c r="A64" s="44">
        <v>0.66489830000000005</v>
      </c>
      <c r="B64" s="44">
        <v>122.4855416</v>
      </c>
      <c r="C64" s="42" t="s">
        <v>6</v>
      </c>
      <c r="D64" s="36" t="s">
        <v>37</v>
      </c>
      <c r="E64" s="36" t="s">
        <v>179</v>
      </c>
    </row>
    <row r="65" spans="1:6">
      <c r="A65" s="44">
        <v>0.66489830000000005</v>
      </c>
      <c r="B65" s="44">
        <v>122.4855416</v>
      </c>
      <c r="C65" s="36" t="s">
        <v>6</v>
      </c>
      <c r="D65" s="36" t="s">
        <v>37</v>
      </c>
      <c r="E65" s="36" t="s">
        <v>179</v>
      </c>
    </row>
    <row r="66" spans="1:6">
      <c r="A66" s="36">
        <v>0.66511160000000003</v>
      </c>
      <c r="B66" s="36">
        <v>122.4854649</v>
      </c>
      <c r="C66" s="36" t="s">
        <v>6</v>
      </c>
      <c r="D66" s="36" t="s">
        <v>28</v>
      </c>
      <c r="E66" s="36" t="s">
        <v>181</v>
      </c>
      <c r="F66" s="45"/>
    </row>
    <row r="67" spans="1:6">
      <c r="A67" s="36">
        <v>0.66797329999999999</v>
      </c>
      <c r="B67" s="36">
        <v>122.48520499999999</v>
      </c>
      <c r="C67" s="36" t="s">
        <v>6</v>
      </c>
      <c r="D67" s="36" t="s">
        <v>182</v>
      </c>
      <c r="E67" s="38" t="s">
        <v>183</v>
      </c>
      <c r="F67" s="45"/>
    </row>
    <row r="68" spans="1:6">
      <c r="A68" s="36">
        <v>0.66925999999999997</v>
      </c>
      <c r="B68" s="36">
        <v>122.48447659999999</v>
      </c>
      <c r="C68" s="36" t="s">
        <v>6</v>
      </c>
      <c r="D68" s="36" t="s">
        <v>177</v>
      </c>
      <c r="E68" s="38" t="s">
        <v>178</v>
      </c>
    </row>
    <row r="69" spans="1:6">
      <c r="A69" s="46">
        <v>0.66956499999999997</v>
      </c>
      <c r="B69" s="46">
        <v>122.4836483</v>
      </c>
      <c r="C69" s="46" t="s">
        <v>6</v>
      </c>
      <c r="D69" s="42" t="s">
        <v>28</v>
      </c>
      <c r="E69" s="36" t="s">
        <v>181</v>
      </c>
    </row>
    <row r="70" spans="1:6">
      <c r="A70" s="47">
        <v>0.66989600000000005</v>
      </c>
      <c r="B70" s="46">
        <v>122.48318829999999</v>
      </c>
      <c r="C70" s="46" t="s">
        <v>6</v>
      </c>
      <c r="D70" s="42" t="s">
        <v>28</v>
      </c>
      <c r="E70" s="36" t="s">
        <v>181</v>
      </c>
    </row>
    <row r="71" spans="1:6">
      <c r="A71" s="36">
        <v>0.67550829999999995</v>
      </c>
      <c r="B71" s="40">
        <v>122.48027500000001</v>
      </c>
      <c r="C71" s="36" t="s">
        <v>6</v>
      </c>
      <c r="D71" s="36" t="s">
        <v>37</v>
      </c>
      <c r="E71" s="36" t="s">
        <v>179</v>
      </c>
    </row>
    <row r="72" spans="1:6">
      <c r="A72" s="36">
        <v>0.67550829999999995</v>
      </c>
      <c r="B72" s="40">
        <v>122.48027500000001</v>
      </c>
      <c r="C72" s="36" t="s">
        <v>6</v>
      </c>
      <c r="D72" s="36" t="s">
        <v>37</v>
      </c>
      <c r="E72" s="36" t="s">
        <v>179</v>
      </c>
    </row>
    <row r="73" spans="1:6">
      <c r="A73" s="36">
        <v>0.67828160000000004</v>
      </c>
      <c r="B73" s="36">
        <v>122.479235</v>
      </c>
      <c r="C73" s="36" t="s">
        <v>6</v>
      </c>
      <c r="D73" s="36" t="s">
        <v>30</v>
      </c>
      <c r="E73" s="48" t="s">
        <v>184</v>
      </c>
    </row>
    <row r="74" spans="1:6">
      <c r="A74" s="36">
        <v>0.67893000000000003</v>
      </c>
      <c r="B74" s="36">
        <v>122.4799216</v>
      </c>
      <c r="C74" s="36" t="s">
        <v>6</v>
      </c>
      <c r="D74" s="36" t="s">
        <v>37</v>
      </c>
      <c r="E74" s="36" t="s">
        <v>179</v>
      </c>
    </row>
    <row r="75" spans="1:6">
      <c r="A75" s="36">
        <v>0.67893000000000003</v>
      </c>
      <c r="B75" s="36">
        <v>122.4799216</v>
      </c>
      <c r="C75" s="36" t="s">
        <v>6</v>
      </c>
      <c r="D75" s="36" t="s">
        <v>37</v>
      </c>
      <c r="E75" s="36" t="s">
        <v>179</v>
      </c>
    </row>
    <row r="76" spans="1:6">
      <c r="A76" s="36">
        <v>0.68006299999999997</v>
      </c>
      <c r="B76" s="36">
        <v>122.481223</v>
      </c>
      <c r="C76" s="36" t="s">
        <v>6</v>
      </c>
      <c r="D76" s="36" t="s">
        <v>12</v>
      </c>
      <c r="E76" s="36" t="s">
        <v>13</v>
      </c>
    </row>
    <row r="77" spans="1:6">
      <c r="A77" s="36">
        <v>0.68166599999999999</v>
      </c>
      <c r="B77" s="36">
        <v>122.4815783</v>
      </c>
      <c r="C77" s="36" t="s">
        <v>6</v>
      </c>
      <c r="D77" s="36" t="s">
        <v>20</v>
      </c>
      <c r="E77" s="36" t="s">
        <v>13</v>
      </c>
    </row>
    <row r="78" spans="1:6">
      <c r="A78" s="36">
        <v>0.68219600000000002</v>
      </c>
      <c r="B78" s="36">
        <v>122.481543</v>
      </c>
      <c r="C78" s="36" t="s">
        <v>6</v>
      </c>
      <c r="D78" s="36" t="s">
        <v>26</v>
      </c>
      <c r="E78" s="38" t="s">
        <v>27</v>
      </c>
    </row>
    <row r="79" spans="1:6">
      <c r="A79" s="36">
        <v>0.68363600000000002</v>
      </c>
      <c r="B79" s="36">
        <v>122.48204</v>
      </c>
      <c r="C79" s="36" t="s">
        <v>6</v>
      </c>
      <c r="D79" s="36" t="s">
        <v>22</v>
      </c>
      <c r="E79" s="38" t="s">
        <v>23</v>
      </c>
    </row>
  </sheetData>
  <mergeCells count="2">
    <mergeCell ref="A1:F1"/>
    <mergeCell ref="A17:E17"/>
  </mergeCells>
  <pageMargins left="0.7" right="0.7" top="0.75" bottom="0.75" header="0.3" footer="0.3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ADEB-E8B4-460C-8958-1D191C359CDB}">
  <sheetPr>
    <pageSetUpPr fitToPage="1"/>
  </sheetPr>
  <dimension ref="A1:K73"/>
  <sheetViews>
    <sheetView view="pageBreakPreview" zoomScaleNormal="85" zoomScaleSheetLayoutView="100" workbookViewId="0">
      <selection activeCell="F3" sqref="F3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7" customHeight="1">
      <c r="A1" s="124" t="s">
        <v>188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10">
        <v>0.56266791599999999</v>
      </c>
      <c r="B3" s="5">
        <v>123.09839568300001</v>
      </c>
      <c r="C3" s="57" t="s">
        <v>6</v>
      </c>
      <c r="D3" s="57" t="s">
        <v>48</v>
      </c>
      <c r="E3" s="9" t="s">
        <v>185</v>
      </c>
      <c r="F3" s="57" t="s">
        <v>8</v>
      </c>
    </row>
    <row r="4" spans="1:11">
      <c r="A4" s="5">
        <v>0.56271341600000002</v>
      </c>
      <c r="B4" s="7">
        <v>123.09837994999999</v>
      </c>
      <c r="C4" s="57" t="s">
        <v>6</v>
      </c>
      <c r="D4" s="5" t="s">
        <v>60</v>
      </c>
      <c r="E4" s="9" t="s">
        <v>61</v>
      </c>
      <c r="F4" s="57" t="s">
        <v>59</v>
      </c>
    </row>
    <row r="5" spans="1:11">
      <c r="A5" s="5">
        <v>0.564757383</v>
      </c>
      <c r="B5" s="5">
        <v>123.093206483</v>
      </c>
      <c r="C5" s="57" t="s">
        <v>6</v>
      </c>
      <c r="D5" s="57" t="s">
        <v>37</v>
      </c>
      <c r="E5" s="57" t="s">
        <v>38</v>
      </c>
      <c r="F5" s="57" t="s">
        <v>8</v>
      </c>
    </row>
    <row r="6" spans="1:11">
      <c r="A6" s="57">
        <v>0.56266453000000005</v>
      </c>
      <c r="B6" s="4">
        <v>123.98370300000001</v>
      </c>
      <c r="C6" s="5" t="s">
        <v>71</v>
      </c>
      <c r="D6" s="5"/>
      <c r="E6" s="5"/>
      <c r="F6" s="57" t="s">
        <v>8</v>
      </c>
    </row>
    <row r="7" spans="1:11">
      <c r="A7" s="5">
        <v>0.56316608300000004</v>
      </c>
      <c r="B7" s="5">
        <v>123.97042616</v>
      </c>
      <c r="C7" s="5" t="s">
        <v>41</v>
      </c>
      <c r="D7" s="5"/>
      <c r="E7" s="5"/>
      <c r="F7" s="57" t="s">
        <v>59</v>
      </c>
    </row>
    <row r="8" spans="1:11">
      <c r="A8" s="5">
        <v>0.56260796000000002</v>
      </c>
      <c r="B8" s="5">
        <v>123.09870196</v>
      </c>
      <c r="C8" s="5" t="s">
        <v>186</v>
      </c>
      <c r="D8" s="5"/>
      <c r="E8" s="5"/>
      <c r="F8" s="57" t="s">
        <v>59</v>
      </c>
    </row>
    <row r="11" spans="1:11" ht="25.8">
      <c r="A11" s="125" t="s">
        <v>187</v>
      </c>
      <c r="B11" s="125"/>
      <c r="C11" s="125"/>
      <c r="D11" s="125"/>
      <c r="E11" s="125"/>
    </row>
    <row r="12" spans="1:11">
      <c r="A12" s="35" t="s">
        <v>0</v>
      </c>
      <c r="B12" s="35" t="s">
        <v>1</v>
      </c>
      <c r="C12" s="35" t="s">
        <v>2</v>
      </c>
      <c r="D12" s="35" t="s">
        <v>3</v>
      </c>
      <c r="E12" s="35" t="s">
        <v>4</v>
      </c>
    </row>
    <row r="13" spans="1:11">
      <c r="A13" s="57">
        <v>0.56291279999999999</v>
      </c>
      <c r="B13" s="8">
        <v>123.09759615999999</v>
      </c>
      <c r="C13" s="5" t="s">
        <v>6</v>
      </c>
      <c r="D13" s="57" t="s">
        <v>39</v>
      </c>
      <c r="E13" s="57" t="s">
        <v>40</v>
      </c>
    </row>
    <row r="14" spans="1:11">
      <c r="A14" s="57">
        <v>0.56321228300000004</v>
      </c>
      <c r="B14" s="8">
        <v>123.09697061599999</v>
      </c>
      <c r="C14" s="5" t="s">
        <v>6</v>
      </c>
      <c r="D14" s="57" t="s">
        <v>39</v>
      </c>
      <c r="E14" s="57" t="s">
        <v>40</v>
      </c>
    </row>
    <row r="15" spans="1:11">
      <c r="A15" s="57">
        <v>0.56312923000000004</v>
      </c>
      <c r="B15" s="8">
        <v>123.09705746</v>
      </c>
      <c r="C15" s="5" t="s">
        <v>6</v>
      </c>
      <c r="D15" s="57" t="s">
        <v>37</v>
      </c>
      <c r="E15" s="57" t="s">
        <v>38</v>
      </c>
    </row>
    <row r="16" spans="1:11">
      <c r="A16" s="57">
        <v>0.56356798299999999</v>
      </c>
      <c r="B16" s="8">
        <v>123.09598758999999</v>
      </c>
      <c r="C16" s="5" t="s">
        <v>6</v>
      </c>
      <c r="D16" s="57" t="s">
        <v>37</v>
      </c>
      <c r="E16" s="57" t="s">
        <v>38</v>
      </c>
    </row>
    <row r="17" spans="1:6" ht="28.8">
      <c r="A17" s="57">
        <v>0.56393853000000005</v>
      </c>
      <c r="B17" s="8">
        <v>123.09506501600001</v>
      </c>
      <c r="C17" s="5" t="s">
        <v>6</v>
      </c>
      <c r="D17" s="57" t="s">
        <v>57</v>
      </c>
      <c r="E17" s="58" t="s">
        <v>58</v>
      </c>
    </row>
    <row r="18" spans="1:6" ht="28.8">
      <c r="A18" s="57">
        <v>0.56421721599999997</v>
      </c>
      <c r="B18" s="8">
        <v>123.09452493000001</v>
      </c>
      <c r="C18" s="5" t="s">
        <v>6</v>
      </c>
      <c r="D18" s="57" t="s">
        <v>57</v>
      </c>
      <c r="E18" s="58" t="s">
        <v>58</v>
      </c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="1" customFormat="1"/>
    <row r="34" s="1" customFormat="1"/>
    <row r="35" s="1" customFormat="1"/>
    <row r="36" customFormat="1"/>
    <row r="37" customFormat="1" ht="16.2" customHeigh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</sheetData>
  <mergeCells count="2">
    <mergeCell ref="A1:F1"/>
    <mergeCell ref="A11:E11"/>
  </mergeCells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35F9-6173-4B9A-91A8-E4298D2E56C4}">
  <sheetPr>
    <pageSetUpPr fitToPage="1"/>
  </sheetPr>
  <dimension ref="A1:K38"/>
  <sheetViews>
    <sheetView view="pageBreakPreview" zoomScaleNormal="85" zoomScaleSheetLayoutView="100" workbookViewId="0">
      <selection activeCell="F3" sqref="F3:F8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189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7">
        <v>0.62007023000000006</v>
      </c>
      <c r="B3" s="4">
        <v>122.97735110000001</v>
      </c>
      <c r="C3" s="5" t="s">
        <v>6</v>
      </c>
      <c r="D3" s="5" t="s">
        <v>60</v>
      </c>
      <c r="E3" s="9" t="s">
        <v>61</v>
      </c>
      <c r="F3" s="57" t="s">
        <v>59</v>
      </c>
    </row>
    <row r="4" spans="1:11">
      <c r="A4" s="10">
        <v>0.64703999999999995</v>
      </c>
      <c r="B4" s="5">
        <v>122.71921829999999</v>
      </c>
      <c r="C4" s="57" t="s">
        <v>6</v>
      </c>
      <c r="D4" s="57" t="s">
        <v>22</v>
      </c>
      <c r="E4" s="9" t="s">
        <v>23</v>
      </c>
      <c r="F4" s="57" t="s">
        <v>8</v>
      </c>
    </row>
    <row r="5" spans="1:11">
      <c r="A5" s="5">
        <v>0.61986591599999996</v>
      </c>
      <c r="B5" s="7">
        <v>122.97957638299999</v>
      </c>
      <c r="C5" s="57" t="s">
        <v>6</v>
      </c>
      <c r="D5" s="5" t="s">
        <v>166</v>
      </c>
      <c r="E5" s="9" t="s">
        <v>191</v>
      </c>
      <c r="F5" s="5" t="s">
        <v>59</v>
      </c>
    </row>
    <row r="6" spans="1:11">
      <c r="A6" s="5">
        <v>0.61783770000000005</v>
      </c>
      <c r="B6" s="5">
        <v>123.00265779999999</v>
      </c>
      <c r="C6" s="57" t="s">
        <v>6</v>
      </c>
      <c r="D6" s="5" t="s">
        <v>44</v>
      </c>
      <c r="E6" s="57" t="s">
        <v>192</v>
      </c>
      <c r="F6" s="57" t="s">
        <v>8</v>
      </c>
    </row>
    <row r="7" spans="1:11">
      <c r="A7" s="5">
        <v>0.61937339999999996</v>
      </c>
      <c r="B7" s="5">
        <v>123.00304185</v>
      </c>
      <c r="C7" s="57" t="s">
        <v>6</v>
      </c>
      <c r="D7" s="57" t="s">
        <v>37</v>
      </c>
      <c r="E7" s="57" t="s">
        <v>38</v>
      </c>
      <c r="F7" s="57" t="s">
        <v>8</v>
      </c>
    </row>
    <row r="8" spans="1:11">
      <c r="A8" s="5">
        <v>0.62067481599999996</v>
      </c>
      <c r="B8" s="5">
        <v>123.3429016</v>
      </c>
      <c r="C8" s="57" t="s">
        <v>6</v>
      </c>
      <c r="D8" s="57" t="s">
        <v>37</v>
      </c>
      <c r="E8" s="57" t="s">
        <v>38</v>
      </c>
      <c r="F8" s="57" t="s">
        <v>8</v>
      </c>
    </row>
    <row r="9" spans="1:11">
      <c r="A9" s="5">
        <v>0.62461871599999996</v>
      </c>
      <c r="B9" s="5">
        <v>123.004325149</v>
      </c>
      <c r="C9" s="57" t="s">
        <v>6</v>
      </c>
      <c r="D9" s="5" t="s">
        <v>60</v>
      </c>
      <c r="E9" s="9" t="s">
        <v>61</v>
      </c>
      <c r="F9" s="57" t="s">
        <v>59</v>
      </c>
    </row>
    <row r="10" spans="1:11">
      <c r="A10" s="5">
        <v>0.62482669999999996</v>
      </c>
      <c r="B10" s="5">
        <v>123.00437983</v>
      </c>
      <c r="C10" s="5" t="s">
        <v>186</v>
      </c>
      <c r="D10" s="5"/>
      <c r="E10" s="5"/>
      <c r="F10" s="57" t="s">
        <v>59</v>
      </c>
    </row>
    <row r="11" spans="1:11">
      <c r="A11" s="5">
        <v>0.61985299999999999</v>
      </c>
      <c r="B11" s="5">
        <v>123.00316085999999</v>
      </c>
      <c r="C11" s="5" t="s">
        <v>41</v>
      </c>
      <c r="D11" s="5"/>
      <c r="E11" s="5"/>
      <c r="F11" s="57" t="s">
        <v>59</v>
      </c>
    </row>
    <row r="12" spans="1:11">
      <c r="A12" s="5">
        <v>0.61844171599999997</v>
      </c>
      <c r="B12" s="5">
        <v>123.028037</v>
      </c>
      <c r="C12" s="5" t="s">
        <v>71</v>
      </c>
      <c r="D12" s="5"/>
      <c r="E12" s="5"/>
      <c r="F12" s="5" t="s">
        <v>8</v>
      </c>
    </row>
    <row r="13" spans="1:11">
      <c r="A13" s="5">
        <v>0.61926360000000003</v>
      </c>
      <c r="B13" s="5">
        <v>122.98643301600001</v>
      </c>
      <c r="C13" s="5" t="s">
        <v>41</v>
      </c>
      <c r="D13" s="5"/>
      <c r="E13" s="5"/>
      <c r="F13" s="57" t="s">
        <v>59</v>
      </c>
    </row>
    <row r="14" spans="1:11">
      <c r="A14" s="5">
        <v>0.61986591599999996</v>
      </c>
      <c r="B14" s="5">
        <v>122.97957638299999</v>
      </c>
      <c r="C14" s="5" t="s">
        <v>41</v>
      </c>
      <c r="D14" s="5"/>
      <c r="E14" s="5"/>
      <c r="F14" s="57" t="s">
        <v>59</v>
      </c>
    </row>
    <row r="15" spans="1:11">
      <c r="A15" s="5">
        <v>0.61989678999999998</v>
      </c>
      <c r="B15" s="5">
        <v>122.97908746</v>
      </c>
      <c r="C15" s="5" t="s">
        <v>41</v>
      </c>
      <c r="D15" s="5"/>
      <c r="E15" s="5"/>
      <c r="F15" s="57" t="s">
        <v>59</v>
      </c>
    </row>
    <row r="16" spans="1:11">
      <c r="A16" s="5">
        <v>0.62010818300000004</v>
      </c>
      <c r="B16" s="5">
        <v>122.976923349</v>
      </c>
      <c r="C16" s="5" t="s">
        <v>186</v>
      </c>
      <c r="D16" s="5"/>
      <c r="E16" s="5"/>
      <c r="F16" s="57" t="s">
        <v>59</v>
      </c>
    </row>
    <row r="17" spans="1:11">
      <c r="A17" s="5">
        <v>0.62008003</v>
      </c>
      <c r="B17" s="5">
        <v>122.97727626</v>
      </c>
      <c r="C17" s="5" t="s">
        <v>71</v>
      </c>
      <c r="D17" s="5"/>
      <c r="E17" s="5"/>
      <c r="F17" s="57" t="s">
        <v>59</v>
      </c>
    </row>
    <row r="18" spans="1:11">
      <c r="A18" s="28"/>
      <c r="B18" s="28"/>
      <c r="C18" s="28"/>
      <c r="D18" s="28"/>
      <c r="E18" s="28"/>
      <c r="F18" s="28"/>
    </row>
    <row r="21" spans="1:11" s="1" customFormat="1" ht="25.8">
      <c r="A21" s="125" t="s">
        <v>190</v>
      </c>
      <c r="B21" s="125"/>
      <c r="C21" s="125"/>
      <c r="D21" s="125"/>
      <c r="E21" s="125"/>
      <c r="G21"/>
      <c r="H21"/>
      <c r="I21"/>
      <c r="J21"/>
      <c r="K21"/>
    </row>
    <row r="22" spans="1:11" s="1" customFormat="1">
      <c r="A22" s="35" t="s">
        <v>0</v>
      </c>
      <c r="B22" s="35" t="s">
        <v>1</v>
      </c>
      <c r="C22" s="35" t="s">
        <v>2</v>
      </c>
      <c r="D22" s="35" t="s">
        <v>3</v>
      </c>
      <c r="E22" s="35" t="s">
        <v>4</v>
      </c>
      <c r="G22"/>
      <c r="H22"/>
      <c r="I22"/>
      <c r="J22"/>
      <c r="K22"/>
    </row>
    <row r="23" spans="1:11" s="1" customFormat="1">
      <c r="A23" s="57">
        <v>0.61989808300000004</v>
      </c>
      <c r="B23" s="8">
        <v>122.978835549</v>
      </c>
      <c r="C23" s="57" t="s">
        <v>6</v>
      </c>
      <c r="D23" s="57" t="s">
        <v>37</v>
      </c>
      <c r="E23" s="57" t="s">
        <v>38</v>
      </c>
      <c r="G23"/>
      <c r="H23"/>
      <c r="I23"/>
      <c r="J23"/>
      <c r="K23"/>
    </row>
    <row r="24" spans="1:11" s="1" customFormat="1">
      <c r="A24" s="5">
        <v>0.61987881600000005</v>
      </c>
      <c r="B24" s="5">
        <v>122.97957909</v>
      </c>
      <c r="C24" s="57" t="s">
        <v>6</v>
      </c>
      <c r="D24" s="57" t="s">
        <v>55</v>
      </c>
      <c r="E24" s="57" t="s">
        <v>193</v>
      </c>
      <c r="G24"/>
      <c r="H24"/>
      <c r="I24"/>
      <c r="J24"/>
      <c r="K24"/>
    </row>
    <row r="25" spans="1:11" s="1" customFormat="1">
      <c r="A25" s="5">
        <v>0.61987645000000002</v>
      </c>
      <c r="B25" s="5">
        <v>122.97967253</v>
      </c>
      <c r="C25" s="57" t="s">
        <v>6</v>
      </c>
      <c r="D25" s="57" t="s">
        <v>37</v>
      </c>
      <c r="E25" s="57" t="s">
        <v>38</v>
      </c>
      <c r="G25"/>
      <c r="H25"/>
      <c r="I25"/>
      <c r="J25"/>
      <c r="K25"/>
    </row>
    <row r="26" spans="1:11" s="1" customFormat="1">
      <c r="A26" s="5">
        <v>0.61980181599999995</v>
      </c>
      <c r="B26" s="5">
        <v>122.9814353</v>
      </c>
      <c r="C26" s="57" t="s">
        <v>6</v>
      </c>
      <c r="D26" s="57" t="s">
        <v>35</v>
      </c>
      <c r="E26" s="57" t="s">
        <v>36</v>
      </c>
      <c r="G26"/>
      <c r="H26"/>
      <c r="I26"/>
      <c r="J26"/>
      <c r="K26"/>
    </row>
    <row r="27" spans="1:11" s="1" customFormat="1">
      <c r="A27" s="5">
        <v>0.61970886000000003</v>
      </c>
      <c r="B27" s="57">
        <v>122.982600616</v>
      </c>
      <c r="C27" s="57" t="s">
        <v>6</v>
      </c>
      <c r="D27" s="57" t="s">
        <v>32</v>
      </c>
      <c r="E27" s="57" t="s">
        <v>33</v>
      </c>
      <c r="G27"/>
      <c r="H27"/>
      <c r="I27"/>
      <c r="J27"/>
      <c r="K27"/>
    </row>
    <row r="28" spans="1:11" s="1" customFormat="1">
      <c r="A28" s="5">
        <v>0.61934694999999995</v>
      </c>
      <c r="B28" s="57">
        <v>122.985718983</v>
      </c>
      <c r="C28" s="57" t="s">
        <v>6</v>
      </c>
      <c r="D28" s="57" t="s">
        <v>37</v>
      </c>
      <c r="E28" s="57" t="s">
        <v>38</v>
      </c>
      <c r="G28"/>
      <c r="H28"/>
      <c r="I28"/>
      <c r="J28"/>
      <c r="K28"/>
    </row>
    <row r="29" spans="1:11" s="1" customFormat="1">
      <c r="A29" s="5">
        <v>0.61912144999999996</v>
      </c>
      <c r="B29" s="5">
        <v>122.98690922999999</v>
      </c>
      <c r="C29" s="57" t="s">
        <v>6</v>
      </c>
      <c r="D29" s="57" t="s">
        <v>37</v>
      </c>
      <c r="E29" s="57" t="s">
        <v>38</v>
      </c>
      <c r="G29"/>
      <c r="H29"/>
      <c r="I29"/>
      <c r="J29"/>
      <c r="K29"/>
    </row>
    <row r="30" spans="1:11" s="1" customFormat="1">
      <c r="A30" s="5">
        <v>0.61841088300000002</v>
      </c>
      <c r="B30" s="5">
        <v>122.990845549</v>
      </c>
      <c r="C30" s="57" t="s">
        <v>6</v>
      </c>
      <c r="D30" s="57" t="s">
        <v>55</v>
      </c>
      <c r="E30" s="57" t="s">
        <v>193</v>
      </c>
      <c r="G30"/>
      <c r="H30"/>
      <c r="I30"/>
      <c r="J30"/>
      <c r="K30"/>
    </row>
    <row r="31" spans="1:11" s="1" customFormat="1">
      <c r="A31" s="5">
        <v>0.61820288300000004</v>
      </c>
      <c r="B31" s="5">
        <v>122.99175179</v>
      </c>
      <c r="C31" s="57" t="s">
        <v>6</v>
      </c>
      <c r="D31" s="57" t="s">
        <v>55</v>
      </c>
      <c r="E31" s="57" t="s">
        <v>193</v>
      </c>
      <c r="G31"/>
      <c r="H31"/>
      <c r="I31"/>
      <c r="J31"/>
      <c r="K31"/>
    </row>
    <row r="32" spans="1:11" s="1" customFormat="1">
      <c r="A32" s="5">
        <v>0.61710799999999999</v>
      </c>
      <c r="B32" s="5">
        <v>123.00202606000001</v>
      </c>
      <c r="C32" s="57" t="s">
        <v>6</v>
      </c>
      <c r="D32" s="57" t="s">
        <v>14</v>
      </c>
      <c r="E32" s="57" t="s">
        <v>15</v>
      </c>
      <c r="G32"/>
      <c r="H32"/>
      <c r="I32"/>
      <c r="J32"/>
      <c r="K32"/>
    </row>
    <row r="33" spans="1:11" s="1" customFormat="1">
      <c r="A33" s="5">
        <v>0.6206566</v>
      </c>
      <c r="B33" s="5">
        <v>123.00340953</v>
      </c>
      <c r="C33" s="57" t="s">
        <v>6</v>
      </c>
      <c r="D33" s="57" t="s">
        <v>32</v>
      </c>
      <c r="E33" s="57" t="s">
        <v>33</v>
      </c>
      <c r="G33"/>
      <c r="H33"/>
      <c r="I33"/>
      <c r="J33"/>
      <c r="K33"/>
    </row>
    <row r="34" spans="1:11" s="1" customFormat="1">
      <c r="A34" s="10">
        <v>0.62031488300000004</v>
      </c>
      <c r="B34" s="5">
        <v>123.003330483</v>
      </c>
      <c r="C34" s="57" t="s">
        <v>6</v>
      </c>
      <c r="D34" s="57" t="s">
        <v>39</v>
      </c>
      <c r="E34" s="57" t="s">
        <v>40</v>
      </c>
      <c r="G34"/>
      <c r="H34"/>
      <c r="I34"/>
      <c r="J34"/>
      <c r="K34"/>
    </row>
    <row r="35" spans="1:11" s="1" customFormat="1">
      <c r="A35" s="5">
        <v>0.61964294900000005</v>
      </c>
      <c r="B35" s="5">
        <v>123.00311834999999</v>
      </c>
      <c r="C35" s="57" t="s">
        <v>6</v>
      </c>
      <c r="D35" s="57" t="s">
        <v>39</v>
      </c>
      <c r="E35" s="57" t="s">
        <v>40</v>
      </c>
      <c r="G35"/>
      <c r="H35"/>
      <c r="I35"/>
      <c r="J35"/>
      <c r="K35"/>
    </row>
    <row r="36" spans="1:11" s="1" customFormat="1">
      <c r="A36" s="5">
        <v>0.62007153000000004</v>
      </c>
      <c r="B36" s="5">
        <v>123.031885</v>
      </c>
      <c r="C36" s="57" t="s">
        <v>6</v>
      </c>
      <c r="D36" s="57" t="s">
        <v>35</v>
      </c>
      <c r="E36" s="57" t="s">
        <v>36</v>
      </c>
      <c r="G36"/>
      <c r="H36"/>
      <c r="I36"/>
      <c r="J36"/>
      <c r="K36"/>
    </row>
    <row r="37" spans="1:11" s="1" customFormat="1">
      <c r="A37" s="5">
        <v>0.62238545000000001</v>
      </c>
      <c r="B37" s="5">
        <v>123.03756816000001</v>
      </c>
      <c r="C37" s="57" t="s">
        <v>6</v>
      </c>
      <c r="D37" s="57" t="s">
        <v>35</v>
      </c>
      <c r="E37" s="57" t="s">
        <v>36</v>
      </c>
    </row>
    <row r="38" spans="1:11" s="1" customFormat="1">
      <c r="A38" s="5">
        <v>0.62283242999999999</v>
      </c>
      <c r="B38" s="5">
        <v>123.00384796</v>
      </c>
      <c r="C38" s="57" t="s">
        <v>6</v>
      </c>
      <c r="D38" s="57" t="s">
        <v>32</v>
      </c>
      <c r="E38" s="57" t="s">
        <v>33</v>
      </c>
    </row>
  </sheetData>
  <mergeCells count="2">
    <mergeCell ref="A1:F1"/>
    <mergeCell ref="A21:E21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F0E5-61F1-463D-9C1C-1E49369C2121}">
  <sheetPr>
    <pageSetUpPr fitToPage="1"/>
  </sheetPr>
  <dimension ref="A1:K75"/>
  <sheetViews>
    <sheetView view="pageBreakPreview" zoomScaleNormal="85" zoomScaleSheetLayoutView="100" workbookViewId="0">
      <selection activeCell="F16" sqref="F16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207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57">
        <v>0.63097550000000002</v>
      </c>
      <c r="B3" s="4">
        <v>122.97360571599999</v>
      </c>
      <c r="C3" s="5" t="s">
        <v>6</v>
      </c>
      <c r="D3" s="5" t="s">
        <v>93</v>
      </c>
      <c r="E3" s="9" t="s">
        <v>209</v>
      </c>
      <c r="F3" s="57" t="s">
        <v>59</v>
      </c>
    </row>
    <row r="4" spans="1:11">
      <c r="A4" s="57">
        <v>0.63100303000000002</v>
      </c>
      <c r="B4" s="4">
        <v>122.973607116</v>
      </c>
      <c r="C4" s="5" t="s">
        <v>6</v>
      </c>
      <c r="D4" s="57" t="s">
        <v>39</v>
      </c>
      <c r="E4" s="57" t="s">
        <v>40</v>
      </c>
      <c r="F4" s="5" t="s">
        <v>8</v>
      </c>
    </row>
    <row r="5" spans="1:11">
      <c r="A5" s="57">
        <v>0.6338878</v>
      </c>
      <c r="B5" s="4">
        <v>122.973897283</v>
      </c>
      <c r="C5" s="5" t="s">
        <v>6</v>
      </c>
      <c r="D5" s="5" t="s">
        <v>93</v>
      </c>
      <c r="E5" s="9" t="s">
        <v>209</v>
      </c>
      <c r="F5" s="57" t="s">
        <v>59</v>
      </c>
    </row>
    <row r="6" spans="1:11">
      <c r="A6" s="57">
        <v>0.63386799999999999</v>
      </c>
      <c r="B6" s="4">
        <v>122.97393005000001</v>
      </c>
      <c r="C6" s="5" t="s">
        <v>6</v>
      </c>
      <c r="D6" s="57" t="s">
        <v>39</v>
      </c>
      <c r="E6" s="57" t="s">
        <v>40</v>
      </c>
      <c r="F6" s="5" t="s">
        <v>8</v>
      </c>
    </row>
    <row r="7" spans="1:11">
      <c r="A7" s="57">
        <v>0.64259630000000001</v>
      </c>
      <c r="B7" s="4">
        <v>122.974767949</v>
      </c>
      <c r="C7" s="5" t="s">
        <v>6</v>
      </c>
      <c r="D7" s="5" t="s">
        <v>9</v>
      </c>
      <c r="E7" s="9" t="s">
        <v>210</v>
      </c>
      <c r="F7" s="5" t="s">
        <v>8</v>
      </c>
    </row>
    <row r="8" spans="1:11">
      <c r="A8" s="57">
        <v>0.66840299999999997</v>
      </c>
      <c r="B8" s="4">
        <v>122.932636</v>
      </c>
      <c r="C8" s="5" t="s">
        <v>6</v>
      </c>
      <c r="D8" s="5" t="s">
        <v>93</v>
      </c>
      <c r="E8" s="9" t="s">
        <v>209</v>
      </c>
      <c r="F8" s="57" t="s">
        <v>59</v>
      </c>
    </row>
    <row r="9" spans="1:11">
      <c r="A9" s="57">
        <v>0.668153</v>
      </c>
      <c r="B9" s="4">
        <v>122.93263829999999</v>
      </c>
      <c r="C9" s="5" t="s">
        <v>6</v>
      </c>
      <c r="D9" s="5" t="s">
        <v>93</v>
      </c>
      <c r="E9" s="9" t="s">
        <v>209</v>
      </c>
      <c r="F9" s="57" t="s">
        <v>59</v>
      </c>
    </row>
    <row r="10" spans="1:11">
      <c r="A10" s="57">
        <v>0.66810599999999998</v>
      </c>
      <c r="B10" s="4">
        <v>122.93252</v>
      </c>
      <c r="C10" s="5" t="s">
        <v>6</v>
      </c>
      <c r="D10" s="57" t="s">
        <v>39</v>
      </c>
      <c r="E10" s="57" t="s">
        <v>40</v>
      </c>
      <c r="F10" s="57" t="s">
        <v>59</v>
      </c>
    </row>
    <row r="11" spans="1:11">
      <c r="A11" s="57">
        <v>0.66637299999999999</v>
      </c>
      <c r="B11" s="4">
        <v>122.93178</v>
      </c>
      <c r="C11" s="5" t="s">
        <v>6</v>
      </c>
      <c r="D11" s="5" t="s">
        <v>93</v>
      </c>
      <c r="E11" s="9" t="s">
        <v>209</v>
      </c>
      <c r="F11" s="57" t="s">
        <v>59</v>
      </c>
    </row>
    <row r="12" spans="1:11">
      <c r="A12" s="57">
        <v>0.66637299999999999</v>
      </c>
      <c r="B12" s="4">
        <v>122.93171599999999</v>
      </c>
      <c r="C12" s="5" t="s">
        <v>6</v>
      </c>
      <c r="D12" s="57" t="s">
        <v>39</v>
      </c>
      <c r="E12" s="57" t="s">
        <v>40</v>
      </c>
      <c r="F12" s="5" t="s">
        <v>8</v>
      </c>
    </row>
    <row r="13" spans="1:11">
      <c r="A13" s="57">
        <v>0.66522499999999996</v>
      </c>
      <c r="B13" s="4">
        <v>122.9313116</v>
      </c>
      <c r="C13" s="5" t="s">
        <v>6</v>
      </c>
      <c r="D13" s="5" t="s">
        <v>93</v>
      </c>
      <c r="E13" s="9" t="s">
        <v>209</v>
      </c>
      <c r="F13" s="57" t="s">
        <v>59</v>
      </c>
    </row>
    <row r="14" spans="1:11">
      <c r="A14" s="57">
        <v>0.644903</v>
      </c>
      <c r="B14" s="4">
        <v>122.923115</v>
      </c>
      <c r="C14" s="5" t="s">
        <v>6</v>
      </c>
      <c r="D14" s="5" t="s">
        <v>93</v>
      </c>
      <c r="E14" s="9" t="s">
        <v>209</v>
      </c>
      <c r="F14" s="57" t="s">
        <v>59</v>
      </c>
    </row>
    <row r="15" spans="1:11">
      <c r="A15" s="57">
        <v>0.64325829999999995</v>
      </c>
      <c r="B15" s="4">
        <v>122.92376160000001</v>
      </c>
      <c r="C15" s="5" t="s">
        <v>6</v>
      </c>
      <c r="D15" s="5" t="s">
        <v>93</v>
      </c>
      <c r="E15" s="9" t="s">
        <v>209</v>
      </c>
      <c r="F15" s="57" t="s">
        <v>59</v>
      </c>
    </row>
    <row r="16" spans="1:11">
      <c r="A16" s="57">
        <v>0.64325829999999995</v>
      </c>
      <c r="B16" s="4">
        <v>122.92376160000001</v>
      </c>
      <c r="C16" s="5" t="s">
        <v>6</v>
      </c>
      <c r="D16" s="5"/>
      <c r="E16" s="9"/>
      <c r="F16" s="57" t="s">
        <v>211</v>
      </c>
    </row>
    <row r="17" spans="1:11">
      <c r="A17" s="57"/>
      <c r="B17" s="4"/>
      <c r="C17" s="5" t="s">
        <v>169</v>
      </c>
      <c r="D17" s="5" t="s">
        <v>212</v>
      </c>
      <c r="E17" s="9"/>
      <c r="F17" s="57"/>
    </row>
    <row r="20" spans="1:11" s="1" customFormat="1" ht="25.8">
      <c r="A20" s="125" t="s">
        <v>208</v>
      </c>
      <c r="B20" s="125"/>
      <c r="C20" s="125"/>
      <c r="D20" s="125"/>
      <c r="E20" s="125"/>
      <c r="G20"/>
      <c r="H20"/>
      <c r="I20"/>
      <c r="J20"/>
      <c r="K20"/>
    </row>
    <row r="21" spans="1:11" s="1" customFormat="1">
      <c r="A21" s="35" t="s">
        <v>0</v>
      </c>
      <c r="B21" s="35" t="s">
        <v>1</v>
      </c>
      <c r="C21" s="35" t="s">
        <v>2</v>
      </c>
      <c r="D21" s="35" t="s">
        <v>3</v>
      </c>
      <c r="E21" s="35" t="s">
        <v>4</v>
      </c>
      <c r="G21"/>
      <c r="H21"/>
      <c r="I21"/>
      <c r="J21"/>
      <c r="K21"/>
    </row>
    <row r="22" spans="1:11" s="1" customFormat="1">
      <c r="A22" s="5">
        <v>0.62771396000000002</v>
      </c>
      <c r="B22" s="5">
        <v>122.97344755</v>
      </c>
      <c r="C22" s="57" t="s">
        <v>6</v>
      </c>
      <c r="D22" s="57" t="s">
        <v>55</v>
      </c>
      <c r="E22" s="66" t="s">
        <v>193</v>
      </c>
      <c r="G22"/>
      <c r="H22"/>
      <c r="I22"/>
      <c r="J22"/>
      <c r="K22"/>
    </row>
    <row r="23" spans="1:11" s="1" customFormat="1">
      <c r="A23" s="5">
        <v>0.62773783000000005</v>
      </c>
      <c r="B23" s="5">
        <v>122.97341963</v>
      </c>
      <c r="C23" s="57" t="s">
        <v>6</v>
      </c>
      <c r="D23" s="57" t="s">
        <v>55</v>
      </c>
      <c r="E23" s="57" t="s">
        <v>193</v>
      </c>
      <c r="G23"/>
      <c r="H23"/>
      <c r="I23"/>
      <c r="J23"/>
      <c r="K23"/>
    </row>
    <row r="24" spans="1:11" s="1" customFormat="1">
      <c r="A24" s="5">
        <v>0.62801596000000004</v>
      </c>
      <c r="B24" s="5">
        <v>122.97302526</v>
      </c>
      <c r="C24" s="57" t="s">
        <v>6</v>
      </c>
      <c r="D24" s="57" t="s">
        <v>32</v>
      </c>
      <c r="E24" s="57" t="s">
        <v>33</v>
      </c>
      <c r="G24"/>
      <c r="H24"/>
      <c r="I24"/>
      <c r="J24"/>
      <c r="K24"/>
    </row>
    <row r="25" spans="1:11" s="1" customFormat="1">
      <c r="A25" s="5">
        <v>0.62902670000000005</v>
      </c>
      <c r="B25" s="5">
        <v>122.973313</v>
      </c>
      <c r="C25" s="57" t="s">
        <v>6</v>
      </c>
      <c r="D25" s="57" t="s">
        <v>35</v>
      </c>
      <c r="E25" s="57" t="s">
        <v>36</v>
      </c>
      <c r="G25"/>
      <c r="H25"/>
      <c r="I25"/>
      <c r="J25"/>
      <c r="K25"/>
    </row>
    <row r="26" spans="1:11" s="1" customFormat="1">
      <c r="A26" s="5">
        <v>0.631540816</v>
      </c>
      <c r="B26" s="5">
        <v>122.97369974999999</v>
      </c>
      <c r="C26" s="57" t="s">
        <v>6</v>
      </c>
      <c r="D26" s="57" t="s">
        <v>32</v>
      </c>
      <c r="E26" s="57" t="s">
        <v>33</v>
      </c>
      <c r="G26"/>
      <c r="H26"/>
      <c r="I26"/>
      <c r="J26"/>
      <c r="K26"/>
    </row>
    <row r="27" spans="1:11" s="1" customFormat="1">
      <c r="A27" s="5">
        <v>0.63181896000000004</v>
      </c>
      <c r="B27" s="5">
        <v>122.973733616</v>
      </c>
      <c r="C27" s="57" t="s">
        <v>6</v>
      </c>
      <c r="D27" s="57" t="s">
        <v>35</v>
      </c>
      <c r="E27" s="57" t="s">
        <v>36</v>
      </c>
      <c r="G27"/>
      <c r="H27"/>
      <c r="I27"/>
      <c r="J27"/>
      <c r="K27"/>
    </row>
    <row r="28" spans="1:11" s="1" customFormat="1">
      <c r="A28" s="5">
        <v>0.64353550000000004</v>
      </c>
      <c r="B28" s="5">
        <v>122.9749271</v>
      </c>
      <c r="C28" s="57" t="s">
        <v>6</v>
      </c>
      <c r="D28" s="57" t="s">
        <v>37</v>
      </c>
      <c r="E28" s="57" t="s">
        <v>38</v>
      </c>
      <c r="G28"/>
      <c r="H28"/>
      <c r="I28"/>
      <c r="J28"/>
      <c r="K28"/>
    </row>
    <row r="29" spans="1:11" s="1" customFormat="1">
      <c r="A29" s="5">
        <v>0.63729926000000003</v>
      </c>
      <c r="B29" s="5">
        <v>122.974185416</v>
      </c>
      <c r="C29" s="57" t="s">
        <v>6</v>
      </c>
      <c r="D29" s="57" t="s">
        <v>37</v>
      </c>
      <c r="E29" s="57" t="s">
        <v>38</v>
      </c>
      <c r="G29"/>
      <c r="H29"/>
      <c r="I29"/>
      <c r="J29"/>
      <c r="K29"/>
    </row>
    <row r="30" spans="1:11" s="1" customFormat="1">
      <c r="A30" s="5">
        <v>0.64240568300000001</v>
      </c>
      <c r="B30" s="5">
        <v>122.974728583</v>
      </c>
      <c r="C30" s="57" t="s">
        <v>6</v>
      </c>
      <c r="D30" s="63" t="s">
        <v>34</v>
      </c>
      <c r="E30" s="63" t="s">
        <v>204</v>
      </c>
      <c r="G30"/>
      <c r="H30"/>
      <c r="I30"/>
      <c r="J30"/>
      <c r="K30"/>
    </row>
    <row r="31" spans="1:11" s="1" customFormat="1">
      <c r="A31" s="5">
        <v>0.64273994999999995</v>
      </c>
      <c r="B31" s="5">
        <v>122.97455663</v>
      </c>
      <c r="C31" s="57" t="s">
        <v>6</v>
      </c>
      <c r="D31" s="57" t="s">
        <v>32</v>
      </c>
      <c r="E31" s="57" t="s">
        <v>33</v>
      </c>
      <c r="G31"/>
      <c r="H31"/>
      <c r="I31"/>
      <c r="J31"/>
      <c r="K31"/>
    </row>
    <row r="32" spans="1:11" s="1" customFormat="1">
      <c r="A32" s="5">
        <v>0.64331881599999996</v>
      </c>
      <c r="B32" s="5">
        <v>122.97328881599999</v>
      </c>
      <c r="C32" s="57" t="s">
        <v>6</v>
      </c>
      <c r="D32" s="63" t="s">
        <v>12</v>
      </c>
      <c r="E32" s="63" t="s">
        <v>213</v>
      </c>
      <c r="G32"/>
      <c r="H32"/>
      <c r="I32"/>
      <c r="J32"/>
      <c r="K32"/>
    </row>
    <row r="33" spans="1:11" s="1" customFormat="1">
      <c r="A33" s="5">
        <v>0.64290283000000004</v>
      </c>
      <c r="B33" s="5">
        <v>122.97388588299999</v>
      </c>
      <c r="C33" s="57" t="s">
        <v>6</v>
      </c>
      <c r="D33" s="63" t="s">
        <v>20</v>
      </c>
      <c r="E33" s="63" t="s">
        <v>214</v>
      </c>
      <c r="G33"/>
      <c r="H33"/>
      <c r="I33"/>
      <c r="J33"/>
      <c r="K33"/>
    </row>
    <row r="34" spans="1:11" s="1" customFormat="1">
      <c r="A34" s="5">
        <v>0.6432774</v>
      </c>
      <c r="B34" s="5">
        <v>122.973355983</v>
      </c>
      <c r="C34" s="57" t="s">
        <v>6</v>
      </c>
      <c r="D34" s="57" t="s">
        <v>37</v>
      </c>
      <c r="E34" s="57" t="s">
        <v>38</v>
      </c>
      <c r="G34"/>
      <c r="H34"/>
      <c r="I34"/>
      <c r="J34"/>
      <c r="K34"/>
    </row>
    <row r="35" spans="1:11" s="1" customFormat="1">
      <c r="A35" s="5">
        <v>0.64418960000000003</v>
      </c>
      <c r="B35" s="5">
        <v>122.97295123000001</v>
      </c>
      <c r="C35" s="57" t="s">
        <v>6</v>
      </c>
      <c r="D35" s="57" t="s">
        <v>37</v>
      </c>
      <c r="E35" s="57" t="s">
        <v>38</v>
      </c>
      <c r="G35"/>
      <c r="H35"/>
      <c r="I35"/>
      <c r="J35"/>
      <c r="K35"/>
    </row>
    <row r="36" spans="1:11" s="1" customFormat="1">
      <c r="A36" s="5">
        <v>0.64705372999999999</v>
      </c>
      <c r="B36" s="5">
        <v>122.97238236</v>
      </c>
      <c r="C36" s="57" t="s">
        <v>6</v>
      </c>
      <c r="D36" s="57" t="s">
        <v>35</v>
      </c>
      <c r="E36" s="57" t="s">
        <v>36</v>
      </c>
    </row>
    <row r="37" spans="1:11" s="1" customFormat="1">
      <c r="A37" s="5">
        <v>0.64763360000000003</v>
      </c>
      <c r="B37" s="5">
        <v>122.97223525</v>
      </c>
      <c r="C37" s="57" t="s">
        <v>6</v>
      </c>
      <c r="D37" s="57" t="s">
        <v>32</v>
      </c>
      <c r="E37" s="57" t="s">
        <v>33</v>
      </c>
    </row>
    <row r="38" spans="1:11" s="1" customFormat="1">
      <c r="A38" s="5">
        <v>0.64980729999999998</v>
      </c>
      <c r="B38" s="5">
        <v>122.971005183</v>
      </c>
      <c r="C38" s="57" t="s">
        <v>6</v>
      </c>
      <c r="D38" s="63" t="s">
        <v>12</v>
      </c>
      <c r="E38" s="63" t="s">
        <v>213</v>
      </c>
    </row>
    <row r="39" spans="1:11" s="1" customFormat="1">
      <c r="A39" s="5">
        <v>0.65028715999999998</v>
      </c>
      <c r="B39" s="5">
        <v>122.97052225</v>
      </c>
      <c r="C39" s="57" t="s">
        <v>6</v>
      </c>
      <c r="D39" s="63" t="s">
        <v>20</v>
      </c>
      <c r="E39" s="63" t="s">
        <v>214</v>
      </c>
      <c r="G39"/>
      <c r="H39"/>
      <c r="I39"/>
      <c r="J39"/>
      <c r="K39"/>
    </row>
    <row r="40" spans="1:11" s="1" customFormat="1" ht="16.2" customHeight="1">
      <c r="A40" s="5">
        <v>0.6520416</v>
      </c>
      <c r="B40" s="5">
        <v>122.96833409</v>
      </c>
      <c r="C40" s="57" t="s">
        <v>6</v>
      </c>
      <c r="D40" s="57" t="s">
        <v>32</v>
      </c>
      <c r="E40" s="57" t="s">
        <v>33</v>
      </c>
      <c r="G40"/>
      <c r="H40"/>
      <c r="I40"/>
      <c r="J40"/>
      <c r="K40"/>
    </row>
    <row r="41" spans="1:11" s="1" customFormat="1">
      <c r="A41" s="5">
        <v>0.65230818300000004</v>
      </c>
      <c r="B41" s="5">
        <v>122.96822126000001</v>
      </c>
      <c r="C41" s="57" t="s">
        <v>6</v>
      </c>
      <c r="D41" s="57" t="s">
        <v>35</v>
      </c>
      <c r="E41" s="57" t="s">
        <v>36</v>
      </c>
      <c r="G41"/>
      <c r="H41"/>
      <c r="I41"/>
      <c r="J41"/>
      <c r="K41"/>
    </row>
    <row r="42" spans="1:11" s="1" customFormat="1">
      <c r="A42" s="5">
        <v>0.65284642999999998</v>
      </c>
      <c r="B42" s="5">
        <v>122.967939083</v>
      </c>
      <c r="C42" s="57" t="s">
        <v>6</v>
      </c>
      <c r="D42" s="63" t="s">
        <v>12</v>
      </c>
      <c r="E42" s="63" t="s">
        <v>213</v>
      </c>
      <c r="G42"/>
      <c r="H42"/>
      <c r="I42"/>
      <c r="J42"/>
      <c r="K42"/>
    </row>
    <row r="43" spans="1:11" s="1" customFormat="1">
      <c r="A43" s="5">
        <v>0.65340021599999998</v>
      </c>
      <c r="B43" s="5">
        <v>122.9674876</v>
      </c>
      <c r="C43" s="57" t="s">
        <v>6</v>
      </c>
      <c r="D43" s="63" t="s">
        <v>20</v>
      </c>
      <c r="E43" s="63" t="s">
        <v>214</v>
      </c>
      <c r="G43"/>
      <c r="H43"/>
      <c r="I43"/>
      <c r="J43"/>
      <c r="K43"/>
    </row>
    <row r="44" spans="1:11" s="1" customFormat="1">
      <c r="A44" s="5">
        <v>0.65381215999999998</v>
      </c>
      <c r="B44" s="5">
        <v>122.9665566</v>
      </c>
      <c r="C44" s="57" t="s">
        <v>6</v>
      </c>
      <c r="D44" s="63" t="s">
        <v>12</v>
      </c>
      <c r="E44" s="63" t="s">
        <v>213</v>
      </c>
      <c r="G44"/>
      <c r="H44"/>
      <c r="I44"/>
      <c r="J44"/>
      <c r="K44"/>
    </row>
    <row r="45" spans="1:11" s="1" customFormat="1">
      <c r="A45" s="5">
        <v>0.65420294999999995</v>
      </c>
      <c r="B45" s="5">
        <v>122.96585229999999</v>
      </c>
      <c r="C45" s="57" t="s">
        <v>6</v>
      </c>
      <c r="D45" s="63" t="s">
        <v>20</v>
      </c>
      <c r="E45" s="63" t="s">
        <v>214</v>
      </c>
      <c r="G45"/>
      <c r="H45"/>
      <c r="I45"/>
      <c r="J45"/>
      <c r="K45"/>
    </row>
    <row r="46" spans="1:11" s="1" customFormat="1">
      <c r="A46" s="5">
        <v>0.65477264999999996</v>
      </c>
      <c r="B46" s="5">
        <v>122.963332783</v>
      </c>
      <c r="C46" s="57" t="s">
        <v>6</v>
      </c>
      <c r="D46" s="57" t="s">
        <v>55</v>
      </c>
      <c r="E46" s="57" t="s">
        <v>193</v>
      </c>
      <c r="G46"/>
      <c r="H46"/>
      <c r="I46"/>
      <c r="J46"/>
      <c r="K46"/>
    </row>
    <row r="47" spans="1:11" s="1" customFormat="1">
      <c r="A47" s="5">
        <v>0.655468783</v>
      </c>
      <c r="B47" s="5">
        <v>122.96233645</v>
      </c>
      <c r="C47" s="57" t="s">
        <v>6</v>
      </c>
      <c r="D47" s="63" t="s">
        <v>12</v>
      </c>
      <c r="E47" s="63" t="s">
        <v>213</v>
      </c>
      <c r="G47"/>
      <c r="H47"/>
      <c r="I47"/>
      <c r="J47"/>
      <c r="K47"/>
    </row>
    <row r="48" spans="1:11" s="1" customFormat="1">
      <c r="A48" s="5">
        <v>0.65510296000000001</v>
      </c>
      <c r="B48" s="5">
        <v>122.962443716</v>
      </c>
      <c r="C48" s="57" t="s">
        <v>6</v>
      </c>
      <c r="D48" s="57" t="s">
        <v>55</v>
      </c>
      <c r="E48" s="57" t="s">
        <v>193</v>
      </c>
      <c r="G48"/>
      <c r="H48"/>
      <c r="I48"/>
      <c r="J48"/>
      <c r="K48"/>
    </row>
    <row r="49" spans="1:11" s="1" customFormat="1">
      <c r="A49" s="5">
        <v>0.65499711599999999</v>
      </c>
      <c r="B49" s="5">
        <v>122.96248596</v>
      </c>
      <c r="C49" s="57" t="s">
        <v>6</v>
      </c>
      <c r="D49" s="63" t="s">
        <v>20</v>
      </c>
      <c r="E49" s="63" t="s">
        <v>214</v>
      </c>
      <c r="G49"/>
      <c r="H49"/>
      <c r="I49"/>
      <c r="J49"/>
      <c r="K49"/>
    </row>
    <row r="50" spans="1:11" s="1" customFormat="1">
      <c r="A50" s="5">
        <v>0.66117685999999998</v>
      </c>
      <c r="B50" s="5">
        <v>122.960259083</v>
      </c>
      <c r="C50" s="57" t="s">
        <v>6</v>
      </c>
      <c r="D50" s="63" t="s">
        <v>10</v>
      </c>
      <c r="E50" s="63" t="s">
        <v>215</v>
      </c>
      <c r="G50"/>
      <c r="H50"/>
      <c r="I50"/>
      <c r="J50"/>
      <c r="K50"/>
    </row>
    <row r="51" spans="1:11" s="1" customFormat="1">
      <c r="A51" s="5">
        <v>0.66017318300000005</v>
      </c>
      <c r="B51" s="5">
        <v>122.960717116</v>
      </c>
      <c r="C51" s="57" t="s">
        <v>6</v>
      </c>
      <c r="D51" s="63" t="s">
        <v>16</v>
      </c>
      <c r="E51" s="63" t="s">
        <v>216</v>
      </c>
      <c r="G51"/>
      <c r="H51"/>
      <c r="I51"/>
      <c r="J51"/>
      <c r="K51"/>
    </row>
    <row r="52" spans="1:11">
      <c r="A52" s="5">
        <v>0.66225634899999997</v>
      </c>
      <c r="B52" s="5">
        <v>122.960193683</v>
      </c>
      <c r="C52" s="57" t="s">
        <v>6</v>
      </c>
      <c r="D52" s="63" t="s">
        <v>12</v>
      </c>
      <c r="E52" s="63" t="s">
        <v>213</v>
      </c>
    </row>
    <row r="53" spans="1:11">
      <c r="A53" s="5">
        <v>0.66688382999999996</v>
      </c>
      <c r="B53" s="5">
        <v>122.95878252999999</v>
      </c>
      <c r="C53" s="57" t="s">
        <v>6</v>
      </c>
      <c r="D53" s="57" t="s">
        <v>37</v>
      </c>
      <c r="E53" s="57" t="s">
        <v>38</v>
      </c>
    </row>
    <row r="54" spans="1:11">
      <c r="A54" s="5">
        <v>0.66660772999999995</v>
      </c>
      <c r="B54" s="5">
        <v>122.95870644999999</v>
      </c>
      <c r="C54" s="57" t="s">
        <v>6</v>
      </c>
      <c r="D54" s="57" t="s">
        <v>37</v>
      </c>
      <c r="E54" s="57" t="s">
        <v>38</v>
      </c>
    </row>
    <row r="55" spans="1:11">
      <c r="A55" s="5">
        <v>0.67420000000000002</v>
      </c>
      <c r="B55" s="5">
        <v>122.938253</v>
      </c>
      <c r="C55" s="57" t="s">
        <v>6</v>
      </c>
      <c r="D55" s="57" t="s">
        <v>37</v>
      </c>
      <c r="E55" s="57" t="s">
        <v>38</v>
      </c>
    </row>
    <row r="56" spans="1:11">
      <c r="A56" s="5">
        <v>0.67503489999999999</v>
      </c>
      <c r="B56" s="5">
        <v>122.9375149</v>
      </c>
      <c r="C56" s="57" t="s">
        <v>6</v>
      </c>
      <c r="D56" s="57" t="s">
        <v>37</v>
      </c>
      <c r="E56" s="57" t="s">
        <v>38</v>
      </c>
    </row>
    <row r="57" spans="1:11">
      <c r="A57" s="5">
        <v>0.66552299999999998</v>
      </c>
      <c r="B57" s="5">
        <v>122.93129999999999</v>
      </c>
      <c r="C57" s="57" t="s">
        <v>6</v>
      </c>
      <c r="D57" s="57" t="s">
        <v>37</v>
      </c>
      <c r="E57" s="57" t="s">
        <v>38</v>
      </c>
    </row>
    <row r="58" spans="1:11">
      <c r="A58" s="5">
        <v>0.66623600000000005</v>
      </c>
      <c r="B58" s="5">
        <v>122.9316883</v>
      </c>
      <c r="C58" s="57" t="s">
        <v>6</v>
      </c>
      <c r="D58" s="57" t="s">
        <v>37</v>
      </c>
      <c r="E58" s="57" t="s">
        <v>38</v>
      </c>
    </row>
    <row r="59" spans="1:11">
      <c r="A59" s="5">
        <v>0.66252599999999995</v>
      </c>
      <c r="B59" s="5">
        <v>122.9264549</v>
      </c>
      <c r="C59" s="57" t="s">
        <v>6</v>
      </c>
      <c r="D59" s="57" t="s">
        <v>37</v>
      </c>
      <c r="E59" s="57" t="s">
        <v>38</v>
      </c>
    </row>
    <row r="60" spans="1:11">
      <c r="A60" s="5">
        <v>0.66191599999999995</v>
      </c>
      <c r="B60" s="5">
        <v>122.92576</v>
      </c>
      <c r="C60" s="57" t="s">
        <v>6</v>
      </c>
      <c r="D60" s="57" t="s">
        <v>37</v>
      </c>
      <c r="E60" s="57" t="s">
        <v>38</v>
      </c>
    </row>
    <row r="61" spans="1:11">
      <c r="A61" s="5">
        <v>0.661053</v>
      </c>
      <c r="B61" s="5">
        <v>122.92510489999999</v>
      </c>
      <c r="C61" s="57" t="s">
        <v>6</v>
      </c>
      <c r="D61" s="57" t="s">
        <v>35</v>
      </c>
      <c r="E61" s="57" t="s">
        <v>36</v>
      </c>
    </row>
    <row r="62" spans="1:11">
      <c r="A62" s="5">
        <v>0.66142299999999998</v>
      </c>
      <c r="B62" s="5">
        <v>122.925426</v>
      </c>
      <c r="C62" s="57" t="s">
        <v>6</v>
      </c>
      <c r="D62" s="57" t="s">
        <v>32</v>
      </c>
      <c r="E62" s="57" t="s">
        <v>33</v>
      </c>
    </row>
    <row r="63" spans="1:11">
      <c r="A63" s="5">
        <v>0.65442500000000003</v>
      </c>
      <c r="B63" s="5">
        <v>122.923683</v>
      </c>
      <c r="C63" s="57" t="s">
        <v>6</v>
      </c>
      <c r="D63" s="63" t="s">
        <v>20</v>
      </c>
      <c r="E63" s="63" t="s">
        <v>214</v>
      </c>
    </row>
    <row r="64" spans="1:11">
      <c r="A64" s="5">
        <v>0.65376999999999996</v>
      </c>
      <c r="B64" s="5">
        <v>122.923695</v>
      </c>
      <c r="C64" s="57" t="s">
        <v>6</v>
      </c>
      <c r="D64" s="63" t="s">
        <v>12</v>
      </c>
      <c r="E64" s="63" t="s">
        <v>213</v>
      </c>
      <c r="F64" s="43"/>
    </row>
    <row r="65" spans="1:6">
      <c r="A65" s="5">
        <v>0.65110599999999996</v>
      </c>
      <c r="B65" s="5">
        <v>122.922279</v>
      </c>
      <c r="C65" s="57" t="s">
        <v>6</v>
      </c>
      <c r="D65" s="57" t="s">
        <v>55</v>
      </c>
      <c r="E65" s="57" t="s">
        <v>193</v>
      </c>
    </row>
    <row r="66" spans="1:6">
      <c r="A66" s="5">
        <v>0.65631600000000001</v>
      </c>
      <c r="B66" s="5">
        <v>122.9216449</v>
      </c>
      <c r="C66" s="57" t="s">
        <v>6</v>
      </c>
      <c r="D66" s="57" t="s">
        <v>55</v>
      </c>
      <c r="E66" s="57" t="s">
        <v>193</v>
      </c>
    </row>
    <row r="67" spans="1:6">
      <c r="A67" s="5">
        <v>0.650146</v>
      </c>
      <c r="B67" s="5">
        <v>122.92112899999999</v>
      </c>
      <c r="C67" s="57" t="s">
        <v>6</v>
      </c>
      <c r="D67" s="63" t="s">
        <v>44</v>
      </c>
      <c r="E67" s="63" t="s">
        <v>217</v>
      </c>
    </row>
    <row r="68" spans="1:6">
      <c r="A68" s="5">
        <v>0.65044829999999998</v>
      </c>
      <c r="B68" s="5">
        <v>122.9212783</v>
      </c>
      <c r="C68" s="57" t="s">
        <v>6</v>
      </c>
      <c r="D68" s="63" t="s">
        <v>14</v>
      </c>
      <c r="E68" s="63" t="s">
        <v>218</v>
      </c>
    </row>
    <row r="69" spans="1:6">
      <c r="A69" s="5">
        <v>0.64912300000000001</v>
      </c>
      <c r="B69" s="5">
        <v>122.92156300000001</v>
      </c>
      <c r="C69" s="5" t="s">
        <v>6</v>
      </c>
      <c r="D69" s="57" t="s">
        <v>39</v>
      </c>
      <c r="E69" s="57" t="s">
        <v>40</v>
      </c>
      <c r="F69" s="45"/>
    </row>
    <row r="70" spans="1:6">
      <c r="A70" s="5">
        <v>0.64868999999999999</v>
      </c>
      <c r="B70" s="5">
        <v>122.92170299999999</v>
      </c>
      <c r="C70" s="57" t="s">
        <v>6</v>
      </c>
      <c r="D70" s="57" t="s">
        <v>32</v>
      </c>
      <c r="E70" s="57" t="s">
        <v>33</v>
      </c>
      <c r="F70" s="45"/>
    </row>
    <row r="71" spans="1:6">
      <c r="A71" s="5">
        <v>0.64842160000000004</v>
      </c>
      <c r="B71" s="5">
        <v>122.921745</v>
      </c>
      <c r="C71" s="57" t="s">
        <v>6</v>
      </c>
      <c r="D71" s="57" t="s">
        <v>35</v>
      </c>
      <c r="E71" s="57" t="s">
        <v>36</v>
      </c>
    </row>
    <row r="72" spans="1:6">
      <c r="A72" s="5">
        <v>0.64861829999999998</v>
      </c>
      <c r="B72" s="5">
        <v>122.921683</v>
      </c>
      <c r="C72" s="5" t="s">
        <v>6</v>
      </c>
      <c r="D72" s="57" t="s">
        <v>39</v>
      </c>
      <c r="E72" s="57" t="s">
        <v>40</v>
      </c>
    </row>
    <row r="73" spans="1:6">
      <c r="A73" s="5">
        <v>0.64215500000000003</v>
      </c>
      <c r="B73" s="5">
        <v>122.9244083</v>
      </c>
      <c r="C73" s="57" t="s">
        <v>6</v>
      </c>
      <c r="D73" s="57" t="s">
        <v>37</v>
      </c>
      <c r="E73" s="57" t="s">
        <v>38</v>
      </c>
    </row>
    <row r="74" spans="1:6">
      <c r="A74" s="5">
        <v>0.64111499999999999</v>
      </c>
      <c r="B74" s="5">
        <v>122.924913</v>
      </c>
      <c r="C74" s="57" t="s">
        <v>6</v>
      </c>
      <c r="D74" s="57" t="s">
        <v>37</v>
      </c>
      <c r="E74" s="57" t="s">
        <v>38</v>
      </c>
    </row>
    <row r="75" spans="1:6">
      <c r="A75" s="5"/>
      <c r="B75" s="5"/>
      <c r="C75" s="5" t="s">
        <v>169</v>
      </c>
      <c r="D75" s="5" t="s">
        <v>219</v>
      </c>
      <c r="E75" s="5"/>
    </row>
  </sheetData>
  <mergeCells count="2">
    <mergeCell ref="A1:F1"/>
    <mergeCell ref="A20:E20"/>
  </mergeCells>
  <pageMargins left="0.7" right="0.7" top="0.75" bottom="0.75" header="0.3" footer="0.3"/>
  <pageSetup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D587-37E7-4E46-861D-3EF1A9A35B9D}">
  <sheetPr>
    <pageSetUpPr fitToPage="1"/>
  </sheetPr>
  <dimension ref="A1:K101"/>
  <sheetViews>
    <sheetView view="pageBreakPreview" zoomScale="70" zoomScaleNormal="85" zoomScaleSheetLayoutView="70" workbookViewId="0">
      <selection activeCell="F3" sqref="F3"/>
    </sheetView>
  </sheetViews>
  <sheetFormatPr defaultColWidth="9" defaultRowHeight="14.4"/>
  <cols>
    <col min="1" max="1" width="12.6640625" style="1" customWidth="1"/>
    <col min="2" max="2" width="19.33203125" style="1" customWidth="1"/>
    <col min="3" max="3" width="19.21875" style="1" customWidth="1"/>
    <col min="4" max="4" width="15.77734375" style="1" customWidth="1"/>
    <col min="5" max="5" width="65" style="1" customWidth="1"/>
    <col min="6" max="6" width="12" style="1" customWidth="1"/>
    <col min="9" max="9" width="16.33203125" customWidth="1"/>
    <col min="10" max="10" width="14.33203125" customWidth="1"/>
  </cols>
  <sheetData>
    <row r="1" spans="1:11" ht="23.4">
      <c r="A1" s="124" t="s">
        <v>223</v>
      </c>
      <c r="B1" s="124"/>
      <c r="C1" s="124"/>
      <c r="D1" s="124"/>
      <c r="E1" s="124"/>
      <c r="F1" s="124"/>
    </row>
    <row r="2" spans="1:1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H2" s="27"/>
      <c r="I2" s="27"/>
      <c r="J2" s="27"/>
      <c r="K2" s="27"/>
    </row>
    <row r="3" spans="1:11">
      <c r="A3" s="36">
        <v>0.76467660000000004</v>
      </c>
      <c r="B3" s="36">
        <v>122.8302766</v>
      </c>
      <c r="C3" s="36" t="s">
        <v>6</v>
      </c>
      <c r="D3" s="36" t="s">
        <v>224</v>
      </c>
      <c r="E3" s="36" t="s">
        <v>225</v>
      </c>
      <c r="F3" s="36" t="s">
        <v>172</v>
      </c>
    </row>
    <row r="4" spans="1:11">
      <c r="A4" s="40">
        <v>0.76514159999999998</v>
      </c>
      <c r="B4" s="36">
        <v>122.8302516</v>
      </c>
      <c r="C4" s="36" t="s">
        <v>6</v>
      </c>
      <c r="D4" s="36" t="s">
        <v>28</v>
      </c>
      <c r="E4" s="39" t="s">
        <v>173</v>
      </c>
      <c r="F4" s="36" t="s">
        <v>59</v>
      </c>
    </row>
    <row r="5" spans="1:11">
      <c r="A5" s="36">
        <v>0.77159489999999997</v>
      </c>
      <c r="B5" s="67">
        <v>122.824315</v>
      </c>
      <c r="C5" s="36" t="s">
        <v>6</v>
      </c>
      <c r="D5" s="36" t="s">
        <v>28</v>
      </c>
      <c r="E5" s="39" t="s">
        <v>173</v>
      </c>
      <c r="F5" s="36" t="s">
        <v>59</v>
      </c>
    </row>
    <row r="6" spans="1:11">
      <c r="A6" s="36">
        <v>0.78186299999999997</v>
      </c>
      <c r="B6" s="67">
        <v>122.82415090000001</v>
      </c>
      <c r="C6" s="36" t="s">
        <v>6</v>
      </c>
      <c r="D6" s="36" t="s">
        <v>44</v>
      </c>
      <c r="E6" s="36" t="s">
        <v>192</v>
      </c>
      <c r="F6" s="36" t="s">
        <v>59</v>
      </c>
    </row>
    <row r="7" spans="1:11" ht="27.6">
      <c r="A7" s="36">
        <v>0.78195599999999998</v>
      </c>
      <c r="B7" s="36">
        <v>122.823976</v>
      </c>
      <c r="C7" s="36" t="s">
        <v>6</v>
      </c>
      <c r="D7" s="36" t="s">
        <v>83</v>
      </c>
      <c r="E7" s="48" t="s">
        <v>226</v>
      </c>
      <c r="F7" s="36" t="s">
        <v>59</v>
      </c>
    </row>
    <row r="8" spans="1:11">
      <c r="A8" s="36">
        <v>0.78198500000000004</v>
      </c>
      <c r="B8" s="67">
        <v>122.82391</v>
      </c>
      <c r="C8" s="36" t="s">
        <v>6</v>
      </c>
      <c r="D8" s="36" t="s">
        <v>146</v>
      </c>
      <c r="E8" s="67" t="s">
        <v>227</v>
      </c>
      <c r="F8" s="36" t="s">
        <v>59</v>
      </c>
    </row>
    <row r="9" spans="1:11">
      <c r="A9" s="36">
        <v>0.78413600000000006</v>
      </c>
      <c r="B9" s="67">
        <v>122.82172</v>
      </c>
      <c r="C9" s="36" t="s">
        <v>6</v>
      </c>
      <c r="D9" s="36" t="s">
        <v>146</v>
      </c>
      <c r="E9" s="67" t="s">
        <v>227</v>
      </c>
      <c r="F9" s="36" t="s">
        <v>59</v>
      </c>
    </row>
    <row r="10" spans="1:11">
      <c r="A10" s="36">
        <v>0.78574500000000003</v>
      </c>
      <c r="B10" s="36">
        <v>122.81965</v>
      </c>
      <c r="C10" s="36" t="s">
        <v>6</v>
      </c>
      <c r="D10" s="36" t="s">
        <v>37</v>
      </c>
      <c r="E10" s="36" t="s">
        <v>38</v>
      </c>
      <c r="F10" s="36" t="s">
        <v>59</v>
      </c>
    </row>
    <row r="11" spans="1:11">
      <c r="A11" s="65"/>
      <c r="B11" s="65"/>
      <c r="C11" s="63"/>
      <c r="D11" s="63"/>
      <c r="E11" s="60"/>
      <c r="F11" s="63"/>
    </row>
    <row r="12" spans="1:11">
      <c r="A12" s="65"/>
      <c r="B12" s="65"/>
      <c r="C12" s="63"/>
      <c r="D12" s="63"/>
      <c r="E12" s="60"/>
      <c r="F12" s="63"/>
    </row>
    <row r="13" spans="1:11">
      <c r="A13" s="65"/>
      <c r="B13" s="65"/>
      <c r="C13" s="63"/>
      <c r="D13" s="63"/>
      <c r="E13" s="60"/>
      <c r="F13" s="63"/>
    </row>
    <row r="14" spans="1:11">
      <c r="A14" s="65"/>
      <c r="B14" s="65"/>
      <c r="C14" s="63"/>
      <c r="D14" s="63"/>
      <c r="E14" s="60"/>
      <c r="F14" s="63"/>
    </row>
    <row r="15" spans="1:11">
      <c r="A15" s="65"/>
      <c r="B15" s="65"/>
      <c r="C15" s="63"/>
      <c r="D15" s="63"/>
      <c r="E15" s="60"/>
      <c r="F15" s="63"/>
    </row>
    <row r="16" spans="1:11">
      <c r="A16" s="65"/>
      <c r="B16" s="65"/>
      <c r="C16" s="63"/>
      <c r="D16" s="63"/>
      <c r="E16" s="60"/>
      <c r="F16" s="63"/>
    </row>
    <row r="17" spans="1:6">
      <c r="A17" s="65"/>
      <c r="B17" s="65"/>
      <c r="C17" s="63"/>
      <c r="D17" s="63"/>
      <c r="E17" s="60"/>
      <c r="F17" s="63"/>
    </row>
    <row r="18" spans="1:6">
      <c r="A18" s="65"/>
      <c r="B18" s="65"/>
      <c r="C18" s="63"/>
      <c r="D18" s="63"/>
      <c r="E18" s="60"/>
      <c r="F18" s="63"/>
    </row>
    <row r="19" spans="1:6">
      <c r="A19" s="65"/>
      <c r="B19" s="65"/>
      <c r="C19" s="63"/>
      <c r="D19" s="63"/>
      <c r="E19" s="60"/>
      <c r="F19" s="63"/>
    </row>
    <row r="20" spans="1:6">
      <c r="A20" s="65"/>
      <c r="B20" s="65"/>
      <c r="C20" s="63"/>
      <c r="D20" s="63"/>
      <c r="E20" s="60"/>
      <c r="F20" s="63"/>
    </row>
    <row r="21" spans="1:6">
      <c r="A21" s="5"/>
      <c r="B21" s="5"/>
      <c r="C21" s="57"/>
      <c r="D21" s="57"/>
      <c r="E21" s="58"/>
      <c r="F21" s="57"/>
    </row>
    <row r="22" spans="1:6">
      <c r="A22" s="5"/>
      <c r="B22" s="5"/>
      <c r="C22" s="57"/>
      <c r="D22" s="57"/>
      <c r="E22" s="58"/>
      <c r="F22" s="57"/>
    </row>
    <row r="23" spans="1:6">
      <c r="A23" s="5"/>
      <c r="B23" s="5"/>
      <c r="C23" s="57"/>
      <c r="D23" s="57"/>
      <c r="E23" s="58"/>
      <c r="F23" s="57"/>
    </row>
    <row r="24" spans="1:6">
      <c r="A24" s="5"/>
      <c r="B24" s="5"/>
      <c r="C24" s="57"/>
      <c r="D24" s="57"/>
      <c r="E24" s="58"/>
      <c r="F24" s="57"/>
    </row>
    <row r="25" spans="1:6">
      <c r="A25" s="5"/>
      <c r="B25" s="5"/>
      <c r="C25" s="57"/>
      <c r="D25" s="57"/>
      <c r="E25" s="58"/>
      <c r="F25" s="57"/>
    </row>
    <row r="26" spans="1:6">
      <c r="A26" s="5"/>
      <c r="B26" s="5"/>
      <c r="C26" s="57"/>
      <c r="D26" s="57"/>
      <c r="E26" s="58"/>
      <c r="F26" s="57"/>
    </row>
    <row r="27" spans="1:6">
      <c r="A27" s="5"/>
      <c r="B27" s="5"/>
      <c r="C27" s="57"/>
      <c r="D27" s="57"/>
      <c r="E27" s="58"/>
      <c r="F27" s="57"/>
    </row>
    <row r="28" spans="1:6">
      <c r="A28" s="5"/>
      <c r="B28" s="5"/>
      <c r="C28" s="57"/>
      <c r="D28" s="57"/>
      <c r="E28" s="58"/>
      <c r="F28" s="57"/>
    </row>
    <row r="29" spans="1:6">
      <c r="A29" s="5"/>
      <c r="B29" s="5"/>
      <c r="C29" s="57"/>
      <c r="D29" s="57"/>
      <c r="E29" s="58"/>
      <c r="F29" s="57"/>
    </row>
    <row r="30" spans="1:6">
      <c r="A30" s="5"/>
      <c r="B30" s="5"/>
      <c r="C30" s="57"/>
      <c r="D30" s="57"/>
      <c r="E30" s="58"/>
      <c r="F30" s="57"/>
    </row>
    <row r="31" spans="1:6">
      <c r="A31" s="5"/>
      <c r="B31" s="5"/>
      <c r="C31" s="57"/>
      <c r="D31" s="57"/>
      <c r="E31" s="58"/>
      <c r="F31" s="57"/>
    </row>
    <row r="32" spans="1:6">
      <c r="A32" s="5"/>
      <c r="B32" s="5"/>
      <c r="C32" s="5"/>
      <c r="D32" s="57"/>
      <c r="E32" s="58"/>
      <c r="F32" s="57"/>
    </row>
    <row r="33" spans="1:11">
      <c r="A33" s="5"/>
      <c r="B33" s="5"/>
      <c r="C33" s="5"/>
      <c r="D33" s="57"/>
      <c r="E33" s="58"/>
      <c r="F33" s="57"/>
    </row>
    <row r="34" spans="1:11">
      <c r="A34" s="5"/>
      <c r="B34" s="5"/>
      <c r="C34" s="5"/>
      <c r="D34" s="57"/>
      <c r="E34" s="58"/>
      <c r="F34" s="57"/>
    </row>
    <row r="35" spans="1:11">
      <c r="A35" s="5"/>
      <c r="B35" s="5"/>
      <c r="C35" s="5"/>
      <c r="D35" s="57"/>
      <c r="E35" s="58"/>
      <c r="F35" s="57"/>
    </row>
    <row r="36" spans="1:11">
      <c r="A36" s="5"/>
      <c r="B36" s="5"/>
      <c r="C36" s="5"/>
      <c r="D36" s="57"/>
      <c r="E36" s="58"/>
      <c r="F36" s="57"/>
    </row>
    <row r="39" spans="1:11" s="1" customFormat="1" ht="25.8">
      <c r="A39" s="125" t="s">
        <v>246</v>
      </c>
      <c r="B39" s="125"/>
      <c r="C39" s="125"/>
      <c r="D39" s="125"/>
      <c r="E39" s="125"/>
      <c r="G39"/>
      <c r="H39"/>
      <c r="I39"/>
      <c r="J39"/>
      <c r="K39"/>
    </row>
    <row r="40" spans="1:11" s="1" customFormat="1">
      <c r="A40" s="35" t="s">
        <v>0</v>
      </c>
      <c r="B40" s="35" t="s">
        <v>1</v>
      </c>
      <c r="C40" s="35" t="s">
        <v>2</v>
      </c>
      <c r="D40" s="35" t="s">
        <v>3</v>
      </c>
      <c r="E40" s="35" t="s">
        <v>4</v>
      </c>
      <c r="G40"/>
      <c r="H40"/>
      <c r="I40"/>
      <c r="J40"/>
      <c r="K40"/>
    </row>
    <row r="41" spans="1:11" s="1" customFormat="1">
      <c r="A41" s="36">
        <v>0.74124330000000005</v>
      </c>
      <c r="B41" s="37">
        <v>122.84446665999999</v>
      </c>
      <c r="C41" s="36" t="s">
        <v>6</v>
      </c>
      <c r="D41" s="36" t="s">
        <v>34</v>
      </c>
      <c r="E41" s="48" t="s">
        <v>47</v>
      </c>
      <c r="G41"/>
      <c r="H41"/>
      <c r="I41"/>
      <c r="J41"/>
      <c r="K41"/>
    </row>
    <row r="42" spans="1:11" s="1" customFormat="1">
      <c r="A42" s="36">
        <v>0.74124330000000005</v>
      </c>
      <c r="B42" s="37">
        <v>122.84446665999999</v>
      </c>
      <c r="C42" s="36" t="s">
        <v>6</v>
      </c>
      <c r="D42" s="36" t="s">
        <v>20</v>
      </c>
      <c r="E42" s="48" t="s">
        <v>228</v>
      </c>
      <c r="G42"/>
      <c r="H42"/>
      <c r="I42"/>
      <c r="J42"/>
      <c r="K42"/>
    </row>
    <row r="43" spans="1:11" s="1" customFormat="1">
      <c r="A43" s="36">
        <v>0.74258500000000005</v>
      </c>
      <c r="B43" s="36">
        <v>122.84385499</v>
      </c>
      <c r="C43" s="36" t="s">
        <v>6</v>
      </c>
      <c r="D43" s="36" t="s">
        <v>229</v>
      </c>
      <c r="E43" s="36" t="s">
        <v>40</v>
      </c>
      <c r="G43"/>
      <c r="H43"/>
      <c r="I43"/>
      <c r="J43"/>
      <c r="K43"/>
    </row>
    <row r="44" spans="1:11" s="1" customFormat="1">
      <c r="A44" s="36">
        <v>0.74410160000000003</v>
      </c>
      <c r="B44" s="36">
        <v>122.84305329999999</v>
      </c>
      <c r="C44" s="36" t="s">
        <v>6</v>
      </c>
      <c r="D44" s="36" t="s">
        <v>229</v>
      </c>
      <c r="E44" s="36" t="s">
        <v>40</v>
      </c>
      <c r="G44"/>
      <c r="H44"/>
      <c r="I44"/>
      <c r="J44"/>
      <c r="K44"/>
    </row>
    <row r="45" spans="1:11" s="1" customFormat="1">
      <c r="A45" s="36">
        <v>0.74444500000000002</v>
      </c>
      <c r="B45" s="36">
        <v>122.8428333</v>
      </c>
      <c r="C45" s="36" t="s">
        <v>6</v>
      </c>
      <c r="D45" s="36" t="s">
        <v>12</v>
      </c>
      <c r="E45" s="36" t="s">
        <v>13</v>
      </c>
      <c r="G45"/>
      <c r="H45"/>
      <c r="I45"/>
      <c r="J45"/>
      <c r="K45"/>
    </row>
    <row r="46" spans="1:11" s="1" customFormat="1">
      <c r="A46" s="36">
        <v>0.74486600000000003</v>
      </c>
      <c r="B46" s="36">
        <v>122.842725</v>
      </c>
      <c r="C46" s="36" t="s">
        <v>6</v>
      </c>
      <c r="D46" s="36" t="s">
        <v>20</v>
      </c>
      <c r="E46" s="36" t="s">
        <v>21</v>
      </c>
      <c r="G46"/>
      <c r="H46"/>
      <c r="I46"/>
      <c r="J46"/>
      <c r="K46"/>
    </row>
    <row r="47" spans="1:11" s="1" customFormat="1">
      <c r="A47" s="36">
        <v>0.74539299999999997</v>
      </c>
      <c r="B47" s="36">
        <v>122.841888</v>
      </c>
      <c r="C47" s="36" t="s">
        <v>6</v>
      </c>
      <c r="D47" s="36" t="s">
        <v>20</v>
      </c>
      <c r="E47" s="36" t="s">
        <v>21</v>
      </c>
      <c r="G47"/>
      <c r="H47"/>
      <c r="I47"/>
      <c r="J47"/>
      <c r="K47"/>
    </row>
    <row r="48" spans="1:11" s="1" customFormat="1">
      <c r="A48" s="36">
        <v>0.74580299999999999</v>
      </c>
      <c r="B48" s="36">
        <v>122.84113600000001</v>
      </c>
      <c r="C48" s="36" t="s">
        <v>6</v>
      </c>
      <c r="D48" s="36" t="s">
        <v>12</v>
      </c>
      <c r="E48" s="36" t="s">
        <v>13</v>
      </c>
      <c r="G48"/>
      <c r="H48"/>
      <c r="I48"/>
      <c r="J48"/>
      <c r="K48"/>
    </row>
    <row r="49" spans="1:11" s="1" customFormat="1">
      <c r="A49" s="36">
        <v>0.74658829999999998</v>
      </c>
      <c r="B49" s="36">
        <v>122.840726</v>
      </c>
      <c r="C49" s="36" t="s">
        <v>6</v>
      </c>
      <c r="D49" s="36" t="s">
        <v>37</v>
      </c>
      <c r="E49" s="36" t="s">
        <v>179</v>
      </c>
      <c r="G49"/>
      <c r="H49"/>
      <c r="I49"/>
      <c r="J49"/>
      <c r="K49"/>
    </row>
    <row r="50" spans="1:11" s="1" customFormat="1">
      <c r="A50" s="36">
        <v>0.74719159999999996</v>
      </c>
      <c r="B50" s="36">
        <v>122.840525</v>
      </c>
      <c r="C50" s="36" t="s">
        <v>6</v>
      </c>
      <c r="D50" s="36" t="s">
        <v>37</v>
      </c>
      <c r="E50" s="36" t="s">
        <v>179</v>
      </c>
      <c r="G50"/>
      <c r="H50"/>
      <c r="I50"/>
      <c r="J50"/>
      <c r="K50"/>
    </row>
    <row r="51" spans="1:11" s="1" customFormat="1">
      <c r="A51" s="36">
        <v>0.75367830000000002</v>
      </c>
      <c r="B51" s="36">
        <v>122.83849499999999</v>
      </c>
      <c r="C51" s="36" t="s">
        <v>6</v>
      </c>
      <c r="D51" s="36" t="s">
        <v>14</v>
      </c>
      <c r="E51" s="36" t="s">
        <v>15</v>
      </c>
      <c r="G51"/>
      <c r="H51"/>
      <c r="I51"/>
      <c r="J51"/>
      <c r="K51"/>
    </row>
    <row r="52" spans="1:11" s="1" customFormat="1">
      <c r="A52" s="40">
        <v>0.75427500000000003</v>
      </c>
      <c r="B52" s="36">
        <v>122.837345</v>
      </c>
      <c r="C52" s="36" t="s">
        <v>6</v>
      </c>
      <c r="D52" s="36" t="s">
        <v>44</v>
      </c>
      <c r="E52" s="36" t="s">
        <v>192</v>
      </c>
      <c r="G52"/>
      <c r="H52"/>
      <c r="I52"/>
      <c r="J52"/>
      <c r="K52"/>
    </row>
    <row r="53" spans="1:11" s="1" customFormat="1">
      <c r="A53" s="36">
        <v>0.75417829999999997</v>
      </c>
      <c r="B53" s="36">
        <v>122.83615159999999</v>
      </c>
      <c r="C53" s="36" t="s">
        <v>6</v>
      </c>
      <c r="D53" s="36" t="s">
        <v>44</v>
      </c>
      <c r="E53" s="36" t="s">
        <v>192</v>
      </c>
      <c r="G53"/>
      <c r="H53"/>
      <c r="I53"/>
      <c r="J53"/>
      <c r="K53"/>
    </row>
    <row r="54" spans="1:11" s="1" customFormat="1">
      <c r="A54" s="36">
        <v>0.75532829999999995</v>
      </c>
      <c r="B54" s="36">
        <v>122.8320233</v>
      </c>
      <c r="C54" s="36" t="s">
        <v>6</v>
      </c>
      <c r="D54" s="36" t="s">
        <v>14</v>
      </c>
      <c r="E54" s="36" t="s">
        <v>15</v>
      </c>
      <c r="G54"/>
      <c r="H54"/>
      <c r="I54"/>
      <c r="J54"/>
      <c r="K54"/>
    </row>
    <row r="55" spans="1:11" s="1" customFormat="1">
      <c r="A55" s="36">
        <v>0.75529329999999995</v>
      </c>
      <c r="B55" s="36">
        <v>122.83203829999999</v>
      </c>
      <c r="C55" s="36" t="s">
        <v>6</v>
      </c>
      <c r="D55" s="36" t="s">
        <v>44</v>
      </c>
      <c r="E55" s="36" t="s">
        <v>192</v>
      </c>
    </row>
    <row r="56" spans="1:11" s="1" customFormat="1">
      <c r="A56" s="36">
        <v>0.75668829999999998</v>
      </c>
      <c r="B56" s="36">
        <v>122.83123500000001</v>
      </c>
      <c r="C56" s="36" t="s">
        <v>6</v>
      </c>
      <c r="D56" s="36" t="s">
        <v>230</v>
      </c>
      <c r="E56" s="36" t="s">
        <v>231</v>
      </c>
    </row>
    <row r="57" spans="1:11" s="1" customFormat="1">
      <c r="A57" s="36">
        <v>0.75670499999999996</v>
      </c>
      <c r="B57" s="36">
        <v>122.83093</v>
      </c>
      <c r="C57" s="36" t="s">
        <v>6</v>
      </c>
      <c r="D57" s="36" t="s">
        <v>44</v>
      </c>
      <c r="E57" s="36" t="s">
        <v>192</v>
      </c>
    </row>
    <row r="58" spans="1:11" s="1" customFormat="1">
      <c r="A58" s="36">
        <v>0.75722160000000005</v>
      </c>
      <c r="B58" s="36">
        <v>122.8300083</v>
      </c>
      <c r="C58" s="36" t="s">
        <v>6</v>
      </c>
      <c r="D58" s="36" t="s">
        <v>14</v>
      </c>
      <c r="E58" s="36" t="s">
        <v>15</v>
      </c>
      <c r="G58"/>
      <c r="H58"/>
      <c r="I58"/>
      <c r="J58"/>
      <c r="K58"/>
    </row>
    <row r="59" spans="1:11" s="1" customFormat="1" ht="16.2" customHeight="1">
      <c r="A59" s="36">
        <v>0.75777159999999999</v>
      </c>
      <c r="B59" s="36">
        <v>122.8297116</v>
      </c>
      <c r="C59" s="36" t="s">
        <v>6</v>
      </c>
      <c r="D59" s="36" t="s">
        <v>232</v>
      </c>
      <c r="E59" s="36" t="s">
        <v>233</v>
      </c>
      <c r="G59"/>
      <c r="H59"/>
      <c r="I59"/>
      <c r="J59"/>
      <c r="K59"/>
    </row>
    <row r="60" spans="1:11" s="1" customFormat="1">
      <c r="A60" s="36">
        <v>0.76467660000000004</v>
      </c>
      <c r="B60" s="36">
        <v>122.8302766</v>
      </c>
      <c r="C60" s="36" t="s">
        <v>6</v>
      </c>
      <c r="D60" s="36" t="s">
        <v>234</v>
      </c>
      <c r="E60" s="36" t="s">
        <v>231</v>
      </c>
      <c r="G60"/>
      <c r="H60"/>
      <c r="I60"/>
      <c r="J60"/>
      <c r="K60"/>
    </row>
    <row r="61" spans="1:11" s="1" customFormat="1">
      <c r="A61" s="36">
        <v>0.76514159999999998</v>
      </c>
      <c r="B61" s="36">
        <v>122.8302516</v>
      </c>
      <c r="C61" s="36" t="s">
        <v>6</v>
      </c>
      <c r="D61" s="36" t="s">
        <v>235</v>
      </c>
      <c r="E61" s="36" t="s">
        <v>236</v>
      </c>
      <c r="G61"/>
      <c r="H61"/>
      <c r="I61"/>
      <c r="J61"/>
      <c r="K61"/>
    </row>
    <row r="62" spans="1:11" s="1" customFormat="1">
      <c r="A62" s="36">
        <v>0.76574330000000002</v>
      </c>
      <c r="B62" s="36">
        <v>122.8294616</v>
      </c>
      <c r="C62" s="36" t="s">
        <v>6</v>
      </c>
      <c r="D62" s="36" t="s">
        <v>28</v>
      </c>
      <c r="E62" s="39" t="s">
        <v>173</v>
      </c>
      <c r="G62"/>
      <c r="H62"/>
      <c r="I62"/>
      <c r="J62"/>
      <c r="K62"/>
    </row>
    <row r="63" spans="1:11" s="1" customFormat="1">
      <c r="A63" s="36">
        <v>0.76574160000000002</v>
      </c>
      <c r="B63" s="36">
        <v>122.8294633</v>
      </c>
      <c r="C63" s="36" t="s">
        <v>6</v>
      </c>
      <c r="D63" s="36" t="s">
        <v>12</v>
      </c>
      <c r="E63" s="36" t="s">
        <v>13</v>
      </c>
      <c r="G63"/>
      <c r="H63"/>
      <c r="I63"/>
      <c r="J63"/>
      <c r="K63"/>
    </row>
    <row r="64" spans="1:11" s="1" customFormat="1">
      <c r="A64" s="36">
        <v>0.76593330000000004</v>
      </c>
      <c r="B64" s="36">
        <v>122.8278116</v>
      </c>
      <c r="C64" s="36" t="s">
        <v>6</v>
      </c>
      <c r="D64" s="36" t="s">
        <v>20</v>
      </c>
      <c r="E64" s="36" t="s">
        <v>21</v>
      </c>
      <c r="G64"/>
      <c r="H64"/>
      <c r="I64"/>
      <c r="J64"/>
      <c r="K64"/>
    </row>
    <row r="65" spans="1:11" s="1" customFormat="1">
      <c r="A65" s="40">
        <v>0.76602159999999997</v>
      </c>
      <c r="B65" s="40">
        <v>122.8275383</v>
      </c>
      <c r="C65" s="36" t="s">
        <v>6</v>
      </c>
      <c r="D65" s="36" t="s">
        <v>20</v>
      </c>
      <c r="E65" s="36" t="s">
        <v>21</v>
      </c>
      <c r="G65"/>
      <c r="H65"/>
      <c r="I65"/>
      <c r="J65"/>
      <c r="K65"/>
    </row>
    <row r="66" spans="1:11" s="1" customFormat="1">
      <c r="A66" s="36">
        <v>0.76797000000000004</v>
      </c>
      <c r="B66" s="36">
        <v>122.82570490000001</v>
      </c>
      <c r="C66" s="36" t="s">
        <v>6</v>
      </c>
      <c r="D66" s="36" t="s">
        <v>12</v>
      </c>
      <c r="E66" s="36" t="s">
        <v>13</v>
      </c>
      <c r="G66"/>
      <c r="H66"/>
      <c r="I66"/>
      <c r="J66"/>
      <c r="K66"/>
    </row>
    <row r="67" spans="1:11" s="1" customFormat="1">
      <c r="A67" s="36">
        <v>0.768123</v>
      </c>
      <c r="B67" s="36">
        <v>122.8256349</v>
      </c>
      <c r="C67" s="36" t="s">
        <v>6</v>
      </c>
      <c r="D67" s="36" t="s">
        <v>26</v>
      </c>
      <c r="E67" s="36" t="s">
        <v>27</v>
      </c>
      <c r="G67"/>
      <c r="H67"/>
      <c r="I67"/>
      <c r="J67"/>
      <c r="K67"/>
    </row>
    <row r="68" spans="1:11" s="1" customFormat="1">
      <c r="A68" s="36">
        <v>0.76924599999999999</v>
      </c>
      <c r="B68" s="36">
        <v>122.82558160000001</v>
      </c>
      <c r="C68" s="36" t="s">
        <v>6</v>
      </c>
      <c r="D68" s="36" t="s">
        <v>26</v>
      </c>
      <c r="E68" s="36" t="s">
        <v>27</v>
      </c>
      <c r="G68"/>
      <c r="H68"/>
      <c r="I68"/>
      <c r="J68"/>
      <c r="K68"/>
    </row>
    <row r="69" spans="1:11" s="1" customFormat="1">
      <c r="A69" s="36">
        <v>0.76951829999999999</v>
      </c>
      <c r="B69" s="36">
        <v>122.82544830000001</v>
      </c>
      <c r="C69" s="36" t="s">
        <v>6</v>
      </c>
      <c r="D69" s="36" t="s">
        <v>35</v>
      </c>
      <c r="E69" s="36" t="s">
        <v>237</v>
      </c>
      <c r="G69"/>
      <c r="H69"/>
      <c r="I69"/>
      <c r="J69"/>
      <c r="K69"/>
    </row>
    <row r="70" spans="1:11" s="1" customFormat="1">
      <c r="A70" s="36">
        <v>0.76983299999999999</v>
      </c>
      <c r="B70" s="36">
        <v>122.82532999999999</v>
      </c>
      <c r="C70" s="36" t="s">
        <v>6</v>
      </c>
      <c r="D70" s="36" t="s">
        <v>32</v>
      </c>
      <c r="E70" s="36" t="s">
        <v>238</v>
      </c>
      <c r="G70"/>
      <c r="H70"/>
      <c r="I70"/>
      <c r="J70"/>
      <c r="K70"/>
    </row>
    <row r="71" spans="1:11">
      <c r="A71" s="36">
        <v>0.77046829999999999</v>
      </c>
      <c r="B71" s="40">
        <v>122.82494165999999</v>
      </c>
      <c r="C71" s="36" t="s">
        <v>6</v>
      </c>
      <c r="D71" s="36" t="s">
        <v>37</v>
      </c>
      <c r="E71" s="36" t="s">
        <v>179</v>
      </c>
    </row>
    <row r="72" spans="1:11">
      <c r="A72" s="36">
        <v>0.77112159999999996</v>
      </c>
      <c r="B72" s="41">
        <v>122.82454300000001</v>
      </c>
      <c r="C72" s="36" t="s">
        <v>6</v>
      </c>
      <c r="D72" s="36" t="s">
        <v>37</v>
      </c>
      <c r="E72" s="36" t="s">
        <v>179</v>
      </c>
    </row>
    <row r="73" spans="1:11">
      <c r="A73" s="36">
        <v>0.77268329999999996</v>
      </c>
      <c r="B73" s="36">
        <v>122.82435833</v>
      </c>
      <c r="C73" s="36" t="s">
        <v>6</v>
      </c>
      <c r="D73" s="36" t="s">
        <v>28</v>
      </c>
      <c r="E73" s="39" t="s">
        <v>173</v>
      </c>
    </row>
    <row r="74" spans="1:11">
      <c r="A74" s="36">
        <v>0.77290499999999995</v>
      </c>
      <c r="B74" s="36">
        <v>122.8244116</v>
      </c>
      <c r="C74" s="36" t="s">
        <v>6</v>
      </c>
      <c r="D74" s="36" t="s">
        <v>26</v>
      </c>
      <c r="E74" s="36" t="s">
        <v>27</v>
      </c>
    </row>
    <row r="75" spans="1:11">
      <c r="A75" s="36">
        <v>0.77407000000000004</v>
      </c>
      <c r="B75" s="36">
        <v>122.82495659999999</v>
      </c>
      <c r="C75" s="36" t="s">
        <v>6</v>
      </c>
      <c r="D75" s="36" t="s">
        <v>26</v>
      </c>
      <c r="E75" s="36" t="s">
        <v>27</v>
      </c>
    </row>
    <row r="76" spans="1:11">
      <c r="A76" s="36">
        <v>0.78004899999999999</v>
      </c>
      <c r="B76" s="36">
        <v>122.8243866</v>
      </c>
      <c r="C76" s="36" t="s">
        <v>6</v>
      </c>
      <c r="D76" s="36" t="s">
        <v>239</v>
      </c>
      <c r="E76" s="36" t="s">
        <v>240</v>
      </c>
    </row>
    <row r="77" spans="1:11">
      <c r="A77" s="36">
        <v>0.78117999999999999</v>
      </c>
      <c r="B77" s="36">
        <v>122.824943</v>
      </c>
      <c r="C77" s="36" t="s">
        <v>6</v>
      </c>
      <c r="D77" s="36" t="s">
        <v>239</v>
      </c>
      <c r="E77" s="36" t="s">
        <v>240</v>
      </c>
    </row>
    <row r="78" spans="1:11">
      <c r="A78" s="36">
        <v>0.78119300000000003</v>
      </c>
      <c r="B78" s="36">
        <v>122.8249</v>
      </c>
      <c r="C78" s="36" t="s">
        <v>6</v>
      </c>
      <c r="D78" s="36" t="s">
        <v>14</v>
      </c>
      <c r="E78" s="36" t="s">
        <v>15</v>
      </c>
    </row>
    <row r="79" spans="1:11">
      <c r="A79" s="36">
        <v>0.78273000000000004</v>
      </c>
      <c r="B79" s="36">
        <v>122.8229716</v>
      </c>
      <c r="C79" s="36" t="s">
        <v>75</v>
      </c>
      <c r="D79" s="36"/>
      <c r="E79" s="36" t="s">
        <v>75</v>
      </c>
    </row>
    <row r="80" spans="1:11">
      <c r="A80" s="36">
        <v>0.78139999999999998</v>
      </c>
      <c r="B80" s="36">
        <v>122.82169159999999</v>
      </c>
      <c r="C80" s="36" t="s">
        <v>75</v>
      </c>
      <c r="D80" s="36"/>
      <c r="E80" s="36" t="s">
        <v>75</v>
      </c>
    </row>
    <row r="81" spans="1:6">
      <c r="A81" s="36">
        <v>0.78519000000000005</v>
      </c>
      <c r="B81" s="36">
        <v>122.82006800000001</v>
      </c>
      <c r="C81" s="36" t="s">
        <v>6</v>
      </c>
      <c r="D81" s="36" t="s">
        <v>65</v>
      </c>
      <c r="E81" s="36" t="s">
        <v>241</v>
      </c>
    </row>
    <row r="82" spans="1:6">
      <c r="A82" s="36">
        <v>0.78618160000000004</v>
      </c>
      <c r="B82" s="36">
        <v>122.8197766</v>
      </c>
      <c r="C82" s="36" t="s">
        <v>6</v>
      </c>
      <c r="D82" s="36" t="s">
        <v>34</v>
      </c>
      <c r="E82" s="48" t="s">
        <v>47</v>
      </c>
    </row>
    <row r="83" spans="1:6">
      <c r="A83" s="40">
        <v>0.78660600000000003</v>
      </c>
      <c r="B83" s="36">
        <v>122.820033</v>
      </c>
      <c r="C83" s="36" t="s">
        <v>6</v>
      </c>
      <c r="D83" s="36" t="s">
        <v>37</v>
      </c>
      <c r="E83" s="36" t="s">
        <v>179</v>
      </c>
      <c r="F83" s="43"/>
    </row>
    <row r="84" spans="1:6">
      <c r="A84" s="44">
        <v>0.7874466</v>
      </c>
      <c r="B84" s="44">
        <v>122.82034</v>
      </c>
      <c r="C84" s="42" t="s">
        <v>6</v>
      </c>
      <c r="D84" s="42" t="s">
        <v>28</v>
      </c>
      <c r="E84" s="36" t="s">
        <v>181</v>
      </c>
    </row>
    <row r="85" spans="1:6">
      <c r="A85" s="36">
        <v>0.78797300000000003</v>
      </c>
      <c r="B85" s="36">
        <v>122.820446</v>
      </c>
      <c r="C85" s="36" t="s">
        <v>6</v>
      </c>
      <c r="D85" s="42" t="s">
        <v>28</v>
      </c>
      <c r="E85" s="36" t="s">
        <v>181</v>
      </c>
    </row>
    <row r="86" spans="1:6">
      <c r="A86" s="36">
        <v>0.78905099999999995</v>
      </c>
      <c r="B86" s="36">
        <v>122.820305</v>
      </c>
      <c r="C86" s="36" t="s">
        <v>6</v>
      </c>
      <c r="D86" s="36" t="s">
        <v>91</v>
      </c>
      <c r="E86" s="36" t="s">
        <v>242</v>
      </c>
    </row>
    <row r="87" spans="1:6">
      <c r="A87" s="36">
        <v>0.78983159999999997</v>
      </c>
      <c r="B87" s="36">
        <v>122.82067000000001</v>
      </c>
      <c r="C87" s="36" t="s">
        <v>6</v>
      </c>
      <c r="D87" s="36" t="s">
        <v>243</v>
      </c>
      <c r="E87" s="36" t="s">
        <v>242</v>
      </c>
    </row>
    <row r="88" spans="1:6">
      <c r="A88" s="36">
        <v>0.79050830000000005</v>
      </c>
      <c r="B88" s="36">
        <v>122.821703</v>
      </c>
      <c r="C88" s="36" t="s">
        <v>6</v>
      </c>
      <c r="D88" s="36" t="s">
        <v>234</v>
      </c>
      <c r="E88" s="36" t="s">
        <v>231</v>
      </c>
      <c r="F88" s="45"/>
    </row>
    <row r="89" spans="1:6">
      <c r="A89" s="46">
        <v>0.79069489999999998</v>
      </c>
      <c r="B89" s="46">
        <v>122.821873</v>
      </c>
      <c r="C89" s="46" t="s">
        <v>6</v>
      </c>
      <c r="D89" s="46" t="s">
        <v>244</v>
      </c>
      <c r="E89" s="46" t="s">
        <v>245</v>
      </c>
      <c r="F89" s="45"/>
    </row>
    <row r="90" spans="1:6">
      <c r="A90" s="47">
        <v>0.79261166000000005</v>
      </c>
      <c r="B90" s="46">
        <v>122.8224116</v>
      </c>
      <c r="C90" s="46" t="s">
        <v>6</v>
      </c>
      <c r="D90" s="46" t="s">
        <v>244</v>
      </c>
      <c r="E90" s="46" t="s">
        <v>245</v>
      </c>
    </row>
    <row r="91" spans="1:6">
      <c r="A91" s="36">
        <v>0.79581999999999997</v>
      </c>
      <c r="B91" s="40">
        <v>122.82369300000001</v>
      </c>
      <c r="C91" s="36" t="s">
        <v>6</v>
      </c>
      <c r="D91" s="36" t="s">
        <v>37</v>
      </c>
      <c r="E91" s="36" t="s">
        <v>179</v>
      </c>
    </row>
    <row r="92" spans="1:6">
      <c r="A92" s="36">
        <v>0.79650829999999995</v>
      </c>
      <c r="B92" s="36">
        <v>122.82383900000001</v>
      </c>
      <c r="C92" s="36" t="s">
        <v>6</v>
      </c>
      <c r="D92" s="36" t="s">
        <v>37</v>
      </c>
      <c r="E92" s="36" t="s">
        <v>179</v>
      </c>
    </row>
    <row r="93" spans="1:6">
      <c r="A93" s="36">
        <v>0.802423</v>
      </c>
      <c r="B93" s="36">
        <v>122.827743</v>
      </c>
      <c r="C93" s="36" t="s">
        <v>6</v>
      </c>
      <c r="D93" s="36" t="s">
        <v>34</v>
      </c>
      <c r="E93" s="48" t="s">
        <v>47</v>
      </c>
    </row>
    <row r="94" spans="1:6">
      <c r="A94" s="36">
        <v>0.802423</v>
      </c>
      <c r="B94" s="36">
        <v>122.827743</v>
      </c>
      <c r="C94" s="36" t="s">
        <v>6</v>
      </c>
      <c r="D94" s="36" t="s">
        <v>20</v>
      </c>
      <c r="E94" s="48" t="s">
        <v>228</v>
      </c>
    </row>
    <row r="95" spans="1:6">
      <c r="A95" s="36"/>
      <c r="B95" s="36"/>
      <c r="C95" s="36"/>
      <c r="D95" s="36"/>
      <c r="E95" s="48"/>
    </row>
    <row r="96" spans="1:6">
      <c r="A96" s="36"/>
      <c r="B96" s="36"/>
      <c r="C96" s="36"/>
      <c r="D96" s="36"/>
      <c r="E96" s="36"/>
    </row>
    <row r="97" spans="1:6">
      <c r="A97" s="36"/>
      <c r="B97" s="36"/>
      <c r="C97" s="36"/>
      <c r="D97" s="36"/>
      <c r="E97" s="36"/>
      <c r="F97"/>
    </row>
    <row r="98" spans="1:6">
      <c r="A98" s="36"/>
      <c r="B98" s="36"/>
      <c r="C98" s="36"/>
      <c r="D98" s="36"/>
      <c r="E98" s="36"/>
      <c r="F98"/>
    </row>
    <row r="99" spans="1:6">
      <c r="A99" s="36"/>
      <c r="B99" s="36"/>
      <c r="C99" s="36"/>
      <c r="D99" s="36"/>
      <c r="E99" s="36"/>
      <c r="F99"/>
    </row>
    <row r="100" spans="1:6">
      <c r="A100" s="36"/>
      <c r="B100" s="36"/>
      <c r="C100" s="36"/>
      <c r="D100" s="36"/>
      <c r="E100" s="38"/>
      <c r="F100"/>
    </row>
    <row r="101" spans="1:6">
      <c r="A101" s="36"/>
      <c r="B101" s="36"/>
      <c r="C101" s="36"/>
      <c r="D101" s="36"/>
      <c r="E101" s="38"/>
      <c r="F101"/>
    </row>
  </sheetData>
  <mergeCells count="2">
    <mergeCell ref="A1:F1"/>
    <mergeCell ref="A39:E39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37</vt:i4>
      </vt:variant>
      <vt:variant>
        <vt:lpstr>Rentang Bernama</vt:lpstr>
      </vt:variant>
      <vt:variant>
        <vt:i4>33</vt:i4>
      </vt:variant>
    </vt:vector>
  </HeadingPairs>
  <TitlesOfParts>
    <vt:vector size="70" baseType="lpstr">
      <vt:lpstr>mulyonegoro-karya mukti</vt:lpstr>
      <vt:lpstr>Parungi-Sidomulyo</vt:lpstr>
      <vt:lpstr>Ahmad Dahlan</vt:lpstr>
      <vt:lpstr>Pilolalenga-Tanggajaya</vt:lpstr>
      <vt:lpstr>Bongo nol - Bongo 1</vt:lpstr>
      <vt:lpstr>Toto Utara</vt:lpstr>
      <vt:lpstr>Saleh Kadir</vt:lpstr>
      <vt:lpstr>Jl.Hunggaluwa-Daaenaa-Ombulo</vt:lpstr>
      <vt:lpstr>Labanu Tolongio</vt:lpstr>
      <vt:lpstr>Boidu-Longalo_dulamayo</vt:lpstr>
      <vt:lpstr>Runi Hemeto</vt:lpstr>
      <vt:lpstr>Aladi Tulabolo</vt:lpstr>
      <vt:lpstr>Pangadaa Bakti</vt:lpstr>
      <vt:lpstr>Batudaa-Gorontalo</vt:lpstr>
      <vt:lpstr>Isimu-Batudaa</vt:lpstr>
      <vt:lpstr>Raja Eyato</vt:lpstr>
      <vt:lpstr>Brigjen Piola Isa</vt:lpstr>
      <vt:lpstr>Pangeran Hidayat</vt:lpstr>
      <vt:lpstr>Cokroaminoto</vt:lpstr>
      <vt:lpstr>Jhon Aryo Katili</vt:lpstr>
      <vt:lpstr>Moh Thayeb Gobel</vt:lpstr>
      <vt:lpstr>Aloei Saboe</vt:lpstr>
      <vt:lpstr>Tinaloga</vt:lpstr>
      <vt:lpstr>Jl. Wongkaditi, Talango Oluhuta</vt:lpstr>
      <vt:lpstr>Rusli Datau</vt:lpstr>
      <vt:lpstr>Beringin</vt:lpstr>
      <vt:lpstr>Usman Ikhsan</vt:lpstr>
      <vt:lpstr>Kabila-Tapa</vt:lpstr>
      <vt:lpstr>Gorontalo-Suwawa-Tulabolo</vt:lpstr>
      <vt:lpstr>Tapa-Atinggola</vt:lpstr>
      <vt:lpstr>Modelomo-Pentadu Timur</vt:lpstr>
      <vt:lpstr>REKAP EKSISTING</vt:lpstr>
      <vt:lpstr>REKAP KEBUTUHAN</vt:lpstr>
      <vt:lpstr>persentase per ruas</vt:lpstr>
      <vt:lpstr>REKAP eks per Kab-Kota</vt:lpstr>
      <vt:lpstr>REKAP keb per Kab-Kota</vt:lpstr>
      <vt:lpstr>persentase</vt:lpstr>
      <vt:lpstr>'Ahmad Dahlan'!Print_Area</vt:lpstr>
      <vt:lpstr>'Aladi Tulabolo'!Print_Area</vt:lpstr>
      <vt:lpstr>'Aloei Saboe'!Print_Area</vt:lpstr>
      <vt:lpstr>'Batudaa-Gorontalo'!Print_Area</vt:lpstr>
      <vt:lpstr>Beringin!Print_Area</vt:lpstr>
      <vt:lpstr>'Boidu-Longalo_dulamayo'!Print_Area</vt:lpstr>
      <vt:lpstr>'Bongo nol - Bongo 1'!Print_Area</vt:lpstr>
      <vt:lpstr>'Brigjen Piola Isa'!Print_Area</vt:lpstr>
      <vt:lpstr>Cokroaminoto!Print_Area</vt:lpstr>
      <vt:lpstr>'Gorontalo-Suwawa-Tulabolo'!Print_Area</vt:lpstr>
      <vt:lpstr>'Isimu-Batudaa'!Print_Area</vt:lpstr>
      <vt:lpstr>'Jhon Aryo Katili'!Print_Area</vt:lpstr>
      <vt:lpstr>'Jl. Wongkaditi, Talango Oluhuta'!Print_Area</vt:lpstr>
      <vt:lpstr>'Jl.Hunggaluwa-Daaenaa-Ombulo'!Print_Area</vt:lpstr>
      <vt:lpstr>'Kabila-Tapa'!Print_Area</vt:lpstr>
      <vt:lpstr>'Labanu Tolongio'!Print_Area</vt:lpstr>
      <vt:lpstr>'Modelomo-Pentadu Timur'!Print_Area</vt:lpstr>
      <vt:lpstr>'Moh Thayeb Gobel'!Print_Area</vt:lpstr>
      <vt:lpstr>'mulyonegoro-karya mukti'!Print_Area</vt:lpstr>
      <vt:lpstr>'Pangadaa Bakti'!Print_Area</vt:lpstr>
      <vt:lpstr>'Pangeran Hidayat'!Print_Area</vt:lpstr>
      <vt:lpstr>'Pilolalenga-Tanggajaya'!Print_Area</vt:lpstr>
      <vt:lpstr>'Raja Eyato'!Print_Area</vt:lpstr>
      <vt:lpstr>'REKAP eks per Kab-Kota'!Print_Area</vt:lpstr>
      <vt:lpstr>'REKAP EKSISTING'!Print_Area</vt:lpstr>
      <vt:lpstr>'REKAP KEBUTUHAN'!Print_Area</vt:lpstr>
      <vt:lpstr>'Runi Hemeto'!Print_Area</vt:lpstr>
      <vt:lpstr>'Rusli Datau'!Print_Area</vt:lpstr>
      <vt:lpstr>'Saleh Kadir'!Print_Area</vt:lpstr>
      <vt:lpstr>'Tapa-Atinggola'!Print_Area</vt:lpstr>
      <vt:lpstr>Tinaloga!Print_Area</vt:lpstr>
      <vt:lpstr>'Toto Utara'!Print_Area</vt:lpstr>
      <vt:lpstr>'Usman Ikhsan'!Print_Area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Acer-PC</dc:creator>
  <cp:lastModifiedBy>bahrul ulum</cp:lastModifiedBy>
  <cp:lastPrinted>2025-07-21T05:42:53Z</cp:lastPrinted>
  <dcterms:created xsi:type="dcterms:W3CDTF">2022-08-16T00:01:00Z</dcterms:created>
  <dcterms:modified xsi:type="dcterms:W3CDTF">2025-08-06T08:40:05Z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E747AFE47C6B4AABB4ED189B9F5A8647</vt:lpwstr>
  </property>
  <property fmtid="{D5CDD505-2E9C-101B-9397-08002B2CF9AE}" pid="3" name="KSOProductBuildVer">
    <vt:lpwstr>1033-11.2.0.11254</vt:lpwstr>
  </property>
</Properties>
</file>